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'Лист1'!$A$1:$N$151</definedName>
  </definedNames>
  <calcPr fullCalcOnLoad="1"/>
</workbook>
</file>

<file path=xl/sharedStrings.xml><?xml version="1.0" encoding="utf-8"?>
<sst xmlns="http://schemas.openxmlformats.org/spreadsheetml/2006/main" count="324" uniqueCount="158">
  <si>
    <t xml:space="preserve">    Прайс-лист  ингредиенты и стаканчики для торговых аппаратов</t>
  </si>
  <si>
    <r>
      <t xml:space="preserve">           Торгово-производственное        частное унитарное предприятие "Эреа-Маркет Сервис" </t>
    </r>
    <r>
      <rPr>
        <b/>
        <i/>
        <sz val="11"/>
        <rFont val="Arial"/>
        <family val="2"/>
      </rPr>
      <t>vendmarket.by</t>
    </r>
  </si>
  <si>
    <t>VENDING</t>
  </si>
  <si>
    <t>Импортер</t>
  </si>
  <si>
    <t>Артикул</t>
  </si>
  <si>
    <t>Наименование продукции</t>
  </si>
  <si>
    <t>Вес в упак.</t>
  </si>
  <si>
    <t>Гр / 150ml</t>
  </si>
  <si>
    <t>Упаковок в коробе</t>
  </si>
  <si>
    <t xml:space="preserve"> USD</t>
  </si>
  <si>
    <t>НБ РБ</t>
  </si>
  <si>
    <t>AG FOODS</t>
  </si>
  <si>
    <t>Чехия</t>
  </si>
  <si>
    <t xml:space="preserve"> ЧАЙ</t>
  </si>
  <si>
    <t>Venda  Черный чай с лимоном</t>
  </si>
  <si>
    <t>1000 g</t>
  </si>
  <si>
    <t>+</t>
  </si>
  <si>
    <t>нет</t>
  </si>
  <si>
    <t>Venda Черный чай с персиком</t>
  </si>
  <si>
    <t>Venda Черный чай Яблоко</t>
  </si>
  <si>
    <t>Venda Чай красный малина</t>
  </si>
  <si>
    <t>-</t>
  </si>
  <si>
    <t>КАППУЧИНО</t>
  </si>
  <si>
    <t>Venda Каппучино Амарето</t>
  </si>
  <si>
    <t>КРЕМЕР</t>
  </si>
  <si>
    <t>Сухие сливки  раст. 35 % жирн.</t>
  </si>
  <si>
    <t>ТОПИНГ</t>
  </si>
  <si>
    <t>ШОКОЛАД</t>
  </si>
  <si>
    <t>Venda Шоколад 5 Белый</t>
  </si>
  <si>
    <t>КОФЕ</t>
  </si>
  <si>
    <r>
      <t>Venda Coffee" Allegro</t>
    </r>
    <r>
      <rPr>
        <sz val="10"/>
        <rFont val="Times New Roman"/>
        <family val="1"/>
      </rPr>
      <t>", раств. спрей</t>
    </r>
  </si>
  <si>
    <t>500 g</t>
  </si>
  <si>
    <t xml:space="preserve">                             Молочные коктейли</t>
  </si>
  <si>
    <t>МК Банан</t>
  </si>
  <si>
    <t>МК Ваниль</t>
  </si>
  <si>
    <t>МК Клубника</t>
  </si>
  <si>
    <t>МК карамель</t>
  </si>
  <si>
    <t>ЧЕРНЫЙ ЧАЙ</t>
  </si>
  <si>
    <r>
      <t xml:space="preserve">Черный чай </t>
    </r>
    <r>
      <rPr>
        <b/>
        <sz val="8"/>
        <rFont val="Tahoma"/>
        <family val="2"/>
      </rPr>
      <t>"Nestea Лимон" professional</t>
    </r>
  </si>
  <si>
    <r>
      <t xml:space="preserve">Шоколад Нестле </t>
    </r>
    <r>
      <rPr>
        <b/>
        <sz val="8"/>
        <rFont val="Tahoma"/>
        <family val="2"/>
      </rPr>
      <t>"Какао Микс" какао 15%</t>
    </r>
  </si>
  <si>
    <t xml:space="preserve"> -</t>
  </si>
  <si>
    <t>750 g</t>
  </si>
  <si>
    <r>
      <t>Кофе "</t>
    </r>
    <r>
      <rPr>
        <b/>
        <sz val="8"/>
        <rFont val="Tahoma"/>
        <family val="2"/>
      </rPr>
      <t>Эспрессо"</t>
    </r>
    <r>
      <rPr>
        <sz val="8"/>
        <rFont val="Tahoma"/>
        <family val="2"/>
      </rPr>
      <t xml:space="preserve"> порошок</t>
    </r>
  </si>
  <si>
    <t>Кремер</t>
  </si>
  <si>
    <r>
      <t xml:space="preserve">Кофе-Мейт </t>
    </r>
    <r>
      <rPr>
        <sz val="8"/>
        <rFont val="Tahoma"/>
        <family val="2"/>
      </rPr>
      <t>забеливатель для кофе</t>
    </r>
  </si>
  <si>
    <t>Размешиватель 90 мм автом.  2500 шт</t>
  </si>
  <si>
    <r>
      <t xml:space="preserve">Стакан автомат корич. 150мл, </t>
    </r>
    <r>
      <rPr>
        <b/>
        <sz val="8"/>
        <rFont val="Tahoma"/>
        <family val="2"/>
      </rPr>
      <t>100 шт</t>
    </r>
  </si>
  <si>
    <t>H=80мм</t>
  </si>
  <si>
    <t>Плата ЦПУ L83+</t>
  </si>
  <si>
    <t>LED плата для L83+</t>
  </si>
  <si>
    <t>Плата ЦПУ  для L77</t>
  </si>
  <si>
    <t>LED плата для L77+</t>
  </si>
  <si>
    <t>Сенсорная плата для L77</t>
  </si>
  <si>
    <t>Плата LED для Р77</t>
  </si>
  <si>
    <t>PERA s.P.A.   Италия</t>
  </si>
  <si>
    <t xml:space="preserve"> . 00017</t>
  </si>
  <si>
    <t>Кофе в чалдах "Cialda Classica ", 150 шт</t>
  </si>
  <si>
    <t>кор</t>
  </si>
  <si>
    <r>
      <t xml:space="preserve">Кофе </t>
    </r>
    <r>
      <rPr>
        <b/>
        <sz val="8"/>
        <rFont val="Tahoma"/>
        <family val="2"/>
      </rPr>
      <t xml:space="preserve"> "Montego" </t>
    </r>
    <r>
      <rPr>
        <sz val="8"/>
        <rFont val="Tahoma"/>
        <family val="2"/>
      </rPr>
      <t>сублимированный</t>
    </r>
  </si>
  <si>
    <t>Кофе в капсулах "Capsula Classica ", 50 шт</t>
  </si>
  <si>
    <t>Чай пакетированный фруктово-травяной</t>
  </si>
  <si>
    <t>Макси T2O в ассортименте(60х2,5г)</t>
  </si>
  <si>
    <t>Venda Топпинг (сливки молочные 1,5%) гранулированные</t>
  </si>
  <si>
    <t>Кофе"JAVA" зерно 100%Арабика моносорт</t>
  </si>
  <si>
    <t>Кофе в капсулах "Capsula Oro ", 50 шт 70%Арабика, 30% Робуста</t>
  </si>
  <si>
    <t>Кофе в капсулах "Capsula Oro ", 100 шт (standard Lavazza Blue) 70%Арабика, 30% Робуста</t>
  </si>
  <si>
    <t>Макси Majestic Tea  в ассортименте(60х2,5г)</t>
  </si>
  <si>
    <t>Имбирь +Груша (20х2,5г)</t>
  </si>
  <si>
    <t>Имбирь+Черная смородина (20х2,5г)</t>
  </si>
  <si>
    <t>Имбирь +Лайм (20х2,5г)</t>
  </si>
  <si>
    <r>
      <t xml:space="preserve">Venda Чай красный вишня   </t>
    </r>
    <r>
      <rPr>
        <b/>
        <i/>
        <sz val="8"/>
        <rFont val="Tahoma"/>
        <family val="2"/>
      </rPr>
      <t>Новинка</t>
    </r>
  </si>
  <si>
    <t>.00020</t>
  </si>
  <si>
    <t>Кофе"CREMA BAR" зерно 30%Арабика, 70% Робуста</t>
  </si>
  <si>
    <t>Макси Fantastic (90 пак)</t>
  </si>
  <si>
    <t>КИСЕЛЬ</t>
  </si>
  <si>
    <r>
      <t xml:space="preserve">Venda  Кисель Черная смородина </t>
    </r>
    <r>
      <rPr>
        <b/>
        <i/>
        <sz val="8"/>
        <rFont val="Tahoma"/>
        <family val="2"/>
      </rPr>
      <t>Новинка</t>
    </r>
  </si>
  <si>
    <r>
      <t xml:space="preserve">Venda  Кисель Клюква </t>
    </r>
    <r>
      <rPr>
        <b/>
        <i/>
        <sz val="8"/>
        <rFont val="Tahoma"/>
        <family val="2"/>
      </rPr>
      <t>Новинка</t>
    </r>
  </si>
  <si>
    <r>
      <t xml:space="preserve">Venda  Кисель Малина </t>
    </r>
    <r>
      <rPr>
        <b/>
        <i/>
        <sz val="8"/>
        <rFont val="Tahoma"/>
        <family val="2"/>
      </rPr>
      <t>Новинка</t>
    </r>
  </si>
  <si>
    <t>Camelia Фруктовый микс (20 х 2,5 г)</t>
  </si>
  <si>
    <t>Camelia Королевский Ассам (20 х 1,75 г)</t>
  </si>
  <si>
    <t>Camelia  Английский завтрак (20 х 2 г)</t>
  </si>
  <si>
    <t>Camelia Эрл Грей (20 х 1,75 г)</t>
  </si>
  <si>
    <t>Camelia Сенча Зеленый (20 х 1,5 г)</t>
  </si>
  <si>
    <t>Camelia Имбирь+Бузина (20 х 2г)</t>
  </si>
  <si>
    <t>T2O «Имбирь-Мандарин», « Клюква-Питайя», «Черная смородина-Асаи» , «Виноград-Витания» ,«Персик-Бакопа»  (20 х 2,5 г)</t>
  </si>
  <si>
    <t>Majestic Tea «Алоэ Вера и Ежевика» ,«Годжи и Лиме»,«Ацерола и Бузина» ,«Вербена лимонная и Цитронелла» , (20 х 2,5 г)</t>
  </si>
  <si>
    <t>Majestic Tea «Белый чай и Гранат»,  (20 х 2,5 г)</t>
  </si>
  <si>
    <t>Fantastic «Черника и Облепиха,«Яблоко и Эхинацея»,«Клубника и Гинкго »,«Апельсин и Женьшень»,«Вишня и Мята»,«Дарджилинг Королевский» (20х2,5)</t>
  </si>
  <si>
    <t>Кофе"SUPER CREMA (FIESTA)" зерно  100% Робуста</t>
  </si>
  <si>
    <t>.00045</t>
  </si>
  <si>
    <t>.00047</t>
  </si>
  <si>
    <t>.00049</t>
  </si>
  <si>
    <t>.00050</t>
  </si>
  <si>
    <t>.00051</t>
  </si>
  <si>
    <t>.00052</t>
  </si>
  <si>
    <t>.00053</t>
  </si>
  <si>
    <t>Кофе в чалдах "Cialda EASY ", 150 шт 80%Арабика, 20% Робуста</t>
  </si>
  <si>
    <t xml:space="preserve"> Кофе"BUON AROMA" зерно 85%Арабика, 15% Робуста</t>
  </si>
  <si>
    <t>Venda Топпинг (сливки молочные 1,5%</t>
  </si>
  <si>
    <t>Стоимость упаковки с НДС 20% в руб. без предоплаты</t>
  </si>
  <si>
    <r>
      <t xml:space="preserve">Venda Красный чай Гуарана+Клюква+Лимонник  </t>
    </r>
    <r>
      <rPr>
        <b/>
        <i/>
        <sz val="10"/>
        <rFont val="Tahoma"/>
        <family val="2"/>
      </rPr>
      <t>Новинка</t>
    </r>
  </si>
  <si>
    <r>
      <t xml:space="preserve">Venda Каппучино Лесной орех    </t>
    </r>
    <r>
      <rPr>
        <b/>
        <i/>
        <sz val="10"/>
        <rFont val="Tahoma"/>
        <family val="2"/>
      </rPr>
      <t>Новинка</t>
    </r>
  </si>
  <si>
    <r>
      <t xml:space="preserve">Venda Каппучино Гуарана   </t>
    </r>
    <r>
      <rPr>
        <b/>
        <i/>
        <sz val="10"/>
        <rFont val="Tahoma"/>
        <family val="2"/>
      </rPr>
      <t>Новинка</t>
    </r>
  </si>
  <si>
    <r>
      <t xml:space="preserve">Venda Шоколад10 классич. </t>
    </r>
    <r>
      <rPr>
        <b/>
        <sz val="10"/>
        <rFont val="Tahoma"/>
        <family val="2"/>
      </rPr>
      <t>какао 14%</t>
    </r>
  </si>
  <si>
    <r>
      <t xml:space="preserve">Venda Шоколад11 </t>
    </r>
    <r>
      <rPr>
        <b/>
        <sz val="10"/>
        <rFont val="Tahoma"/>
        <family val="2"/>
      </rPr>
      <t>какао 15%</t>
    </r>
  </si>
  <si>
    <r>
      <t xml:space="preserve">Venda Шоколад20/Слив. </t>
    </r>
    <r>
      <rPr>
        <b/>
        <sz val="10"/>
        <rFont val="Tahoma"/>
        <family val="2"/>
      </rPr>
      <t>какао 6,5%</t>
    </r>
  </si>
  <si>
    <r>
      <t xml:space="preserve">Venda Шоколад 30/Прима </t>
    </r>
    <r>
      <rPr>
        <b/>
        <sz val="10"/>
        <rFont val="Tahoma"/>
        <family val="2"/>
      </rPr>
      <t>какао 10,2%</t>
    </r>
  </si>
  <si>
    <r>
      <t xml:space="preserve">Venda Шоколад 33 </t>
    </r>
    <r>
      <rPr>
        <b/>
        <sz val="10"/>
        <rFont val="Tahoma"/>
        <family val="2"/>
      </rPr>
      <t>какао 33%</t>
    </r>
  </si>
  <si>
    <r>
      <t xml:space="preserve">Venda Шоколад 40 классический +  </t>
    </r>
    <r>
      <rPr>
        <b/>
        <sz val="10"/>
        <rFont val="Tahoma"/>
        <family val="2"/>
      </rPr>
      <t>какао 14%</t>
    </r>
  </si>
  <si>
    <r>
      <t xml:space="preserve">Venda Шоколад 45 экстра  </t>
    </r>
    <r>
      <rPr>
        <b/>
        <sz val="10"/>
        <rFont val="Tahoma"/>
        <family val="2"/>
      </rPr>
      <t>какао 16%</t>
    </r>
  </si>
  <si>
    <r>
      <t xml:space="preserve">Venda Шоколад 21 Нуга  </t>
    </r>
    <r>
      <rPr>
        <b/>
        <sz val="10"/>
        <rFont val="Tahoma"/>
        <family val="2"/>
      </rPr>
      <t>какао 14,5%</t>
    </r>
  </si>
  <si>
    <r>
      <t xml:space="preserve">Venda Шоколад 60 Апельсин  </t>
    </r>
    <r>
      <rPr>
        <b/>
        <sz val="10"/>
        <rFont val="Tahoma"/>
        <family val="2"/>
      </rPr>
      <t>какао 14,5%</t>
    </r>
  </si>
  <si>
    <r>
      <t>Venda FD Coffee Brioso</t>
    </r>
    <r>
      <rPr>
        <sz val="10"/>
        <rFont val="Tahoma"/>
        <family val="2"/>
      </rPr>
      <t xml:space="preserve">  раств. </t>
    </r>
    <r>
      <rPr>
        <sz val="10"/>
        <rFont val="Tahoma"/>
        <family val="2"/>
      </rPr>
      <t>( для торговых автом.)</t>
    </r>
  </si>
  <si>
    <r>
      <t xml:space="preserve">КОФЕ  РАСТВОРИМЫЙ </t>
    </r>
    <r>
      <rPr>
        <b/>
        <sz val="10"/>
        <rFont val="Tahoma"/>
        <family val="2"/>
      </rPr>
      <t xml:space="preserve"> "NESCAFE"</t>
    </r>
  </si>
  <si>
    <r>
      <t xml:space="preserve">Кофе </t>
    </r>
    <r>
      <rPr>
        <b/>
        <sz val="10"/>
        <rFont val="Tahoma"/>
        <family val="2"/>
      </rPr>
      <t>"Nescafe Gold"</t>
    </r>
    <r>
      <rPr>
        <sz val="10"/>
        <rFont val="Tahoma"/>
        <family val="2"/>
      </rPr>
      <t xml:space="preserve"> сублимированный</t>
    </r>
  </si>
  <si>
    <r>
      <t xml:space="preserve">Кофе </t>
    </r>
    <r>
      <rPr>
        <b/>
        <sz val="10"/>
        <rFont val="Tahoma"/>
        <family val="2"/>
      </rPr>
      <t>"Nescafe Mokambo"</t>
    </r>
    <r>
      <rPr>
        <sz val="10"/>
        <rFont val="Tahoma"/>
        <family val="2"/>
      </rPr>
      <t xml:space="preserve"> сублимированный</t>
    </r>
  </si>
  <si>
    <r>
      <t xml:space="preserve">Кофе </t>
    </r>
    <r>
      <rPr>
        <b/>
        <sz val="10"/>
        <rFont val="Tahoma"/>
        <family val="2"/>
      </rPr>
      <t>"Nescafe Classik"</t>
    </r>
    <r>
      <rPr>
        <sz val="10"/>
        <rFont val="Tahoma"/>
        <family val="2"/>
      </rPr>
      <t xml:space="preserve"> граннулированный</t>
    </r>
  </si>
  <si>
    <r>
      <t xml:space="preserve"> </t>
    </r>
    <r>
      <rPr>
        <b/>
        <sz val="10"/>
        <rFont val="Tahoma"/>
        <family val="2"/>
      </rPr>
      <t>Кофе"DOLCE AROMA" зерно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10%Арабика, 90% Робуста</t>
    </r>
  </si>
  <si>
    <t>пач.</t>
  </si>
  <si>
    <r>
      <t xml:space="preserve">ВЕНДИНГОВЫЙ СТАКАН ( </t>
    </r>
    <r>
      <rPr>
        <i/>
        <sz val="10"/>
        <rFont val="Tahoma"/>
        <family val="2"/>
      </rPr>
      <t>диаметр 70,4 мм, пластик</t>
    </r>
    <r>
      <rPr>
        <b/>
        <i/>
        <sz val="10"/>
        <rFont val="Tahoma"/>
        <family val="2"/>
      </rPr>
      <t xml:space="preserve"> )</t>
    </r>
  </si>
  <si>
    <r>
      <t xml:space="preserve">Размешиватель 105 мм автом.  </t>
    </r>
    <r>
      <rPr>
        <b/>
        <sz val="10"/>
        <rFont val="Tahoma"/>
        <family val="2"/>
      </rPr>
      <t>2500 шт</t>
    </r>
  </si>
  <si>
    <r>
      <t xml:space="preserve">Стакан автомат.корич 150 мл, </t>
    </r>
    <r>
      <rPr>
        <b/>
        <sz val="10"/>
        <rFont val="Tahoma"/>
        <family val="2"/>
      </rPr>
      <t>100 шт</t>
    </r>
  </si>
  <si>
    <t>Товар сертифицирован в соответствии с законодательством РБ и требованиям ТР ТС</t>
  </si>
  <si>
    <t>УП "Эреа-Маркет Сервис" является первым поставщиком   на территории РБ (кроме продукции Nestle).</t>
  </si>
  <si>
    <t xml:space="preserve">                                                                                                                                                   Biogena Чехия</t>
  </si>
  <si>
    <t xml:space="preserve">Nestle   </t>
  </si>
  <si>
    <t>Стоимость упаковки с НДС 20% в руб. при 100% предоплате при покупке от 1200 руб.</t>
  </si>
  <si>
    <t>-   2 % - при объеме купленного товара более 400 рублей в месяц</t>
  </si>
  <si>
    <t>-   3% - при объеме купленного товара более 800 рублей в месяц</t>
  </si>
  <si>
    <t>-   5% - при объеме купленного товара более 1200 рублей в месяц</t>
  </si>
  <si>
    <t>Данная скидка применяется к каждой отдельной партии товара в месяце, следующим за расчетным. Действует в течение текущего месяца.</t>
  </si>
  <si>
    <t>При нарушении условий оплаты скидки не применяются.</t>
  </si>
  <si>
    <t>Данная скидка и скидка по предоплате не суммируются.</t>
  </si>
  <si>
    <t>Действуют накопительные  скидки для постоянных клиентов в зависимости от объема купленного за предшествующий месяц товаров при условии оплаты за товар не более 10 календарных дней:</t>
  </si>
  <si>
    <t>Имеется санитарно-гигиеническое заключение согласно   законодательства РБ</t>
  </si>
  <si>
    <t>.058106</t>
  </si>
  <si>
    <r>
      <t xml:space="preserve">Стакан автомат.серебро 165 мл, </t>
    </r>
    <r>
      <rPr>
        <b/>
        <sz val="10"/>
        <rFont val="Tahoma"/>
        <family val="2"/>
      </rPr>
      <t>100 шт</t>
    </r>
  </si>
  <si>
    <t>.058140</t>
  </si>
  <si>
    <t>.058017</t>
  </si>
  <si>
    <t>Venda Каппучино Лесной орех</t>
  </si>
  <si>
    <t>H, мм</t>
  </si>
  <si>
    <t>D, мм</t>
  </si>
  <si>
    <t>.058285</t>
  </si>
  <si>
    <t>Стакан автомат.бел/кор 180 мл, 100 шт</t>
  </si>
  <si>
    <t xml:space="preserve">                                                                                                                                                                   DOPLA PAP a.s. Чехия, FLO S.p.A. Италия, F Bender Limited, Великобританя</t>
  </si>
  <si>
    <t>Venda Каппучино Айриш крим</t>
  </si>
  <si>
    <t>Кофе Плантер"CAFE GRAINS QUALITE OR" .зерно 85%Арабика, 15% Робуста, 1 кг</t>
  </si>
  <si>
    <t>Доставка товара осуществляется за счет поставщика при сумме заказа от 500 рублей</t>
  </si>
  <si>
    <t xml:space="preserve">                220113, г. Минск, ул Восточная 129/238,202,203, т/факс (017)272 59 77, моб.667 59 77, 666 25 86,e-mail:i.ginko@mail.ru</t>
  </si>
  <si>
    <r>
      <t xml:space="preserve">Venda Шоколад 30 </t>
    </r>
    <r>
      <rPr>
        <b/>
        <sz val="10"/>
        <rFont val="Tahoma"/>
        <family val="2"/>
      </rPr>
      <t>какао 12%</t>
    </r>
  </si>
  <si>
    <t>NESQUIK Какао-напиток быстрорастворимый, 1 кг</t>
  </si>
  <si>
    <t>Стакан картонный  150 мл автоматный VENDING LUXURY (100 шт)</t>
  </si>
  <si>
    <t>Стакан картонный  180 мл автоматный VENDING LUXURY (100 шт)</t>
  </si>
  <si>
    <t>new</t>
  </si>
  <si>
    <t>Стакан картонный  360 мл автоматный VENDING LUXURY (50 шт)</t>
  </si>
  <si>
    <t>Стакан автомат.PS  180 мл, 100 шт</t>
  </si>
  <si>
    <r>
      <t>Стоимость упаковки с НДС 20% в руб. при 100% предоплате при покупке от</t>
    </r>
    <r>
      <rPr>
        <b/>
        <i/>
        <sz val="8"/>
        <color indexed="10"/>
        <rFont val="Arial"/>
        <family val="2"/>
      </rPr>
      <t xml:space="preserve"> 6</t>
    </r>
    <r>
      <rPr>
        <b/>
        <i/>
        <sz val="10"/>
        <color indexed="10"/>
        <rFont val="Arial"/>
        <family val="2"/>
      </rPr>
      <t>00</t>
    </r>
    <r>
      <rPr>
        <b/>
        <i/>
        <sz val="10"/>
        <rFont val="Arial"/>
        <family val="2"/>
      </rPr>
      <t xml:space="preserve"> </t>
    </r>
    <r>
      <rPr>
        <b/>
        <i/>
        <sz val="8"/>
        <rFont val="Arial"/>
        <family val="2"/>
      </rPr>
      <t>руб.</t>
    </r>
  </si>
  <si>
    <t>400 g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</si>
</sst>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\ _K_č_-;\-* #,##0.000\ _K_č_-;_-* &quot;-&quot;??\ _K_č_-;_-@_-"/>
    <numFmt numFmtId="173" formatCode="_-* #,##0\ _K_č_-;\-* #,##0\ _K_č_-;_-* &quot;-&quot;??\ _K_č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0\ _K_č_-;\-* #,##0.0000\ _K_č_-;_-* &quot;-&quot;??\ _K_č_-;_-@_-"/>
    <numFmt numFmtId="179" formatCode="_-* #,##0.00\ _K_č_-;\-* #,##0.00\ _K_č_-;_-* &quot;-&quot;??\ _K_č_-;_-@_-"/>
    <numFmt numFmtId="180" formatCode="_-* #,##0.0\ _K_č_-;\-* #,##0.0\ _K_č_-;_-* &quot;-&quot;??\ _K_č_-;_-@_-"/>
    <numFmt numFmtId="181" formatCode="0.0"/>
    <numFmt numFmtId="182" formatCode="[$-FC19]d\ mmmm\ yyyy\ &quot;г.&quot;"/>
  </numFmts>
  <fonts count="75">
    <font>
      <sz val="10"/>
      <name val="Arial Cyr"/>
      <family val="0"/>
    </font>
    <font>
      <sz val="10"/>
      <name val="Arial"/>
      <family val="2"/>
    </font>
    <font>
      <i/>
      <sz val="9"/>
      <name val="Arial"/>
      <family val="2"/>
    </font>
    <font>
      <b/>
      <sz val="10"/>
      <name val="Tahoma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i/>
      <sz val="6"/>
      <name val="Arial"/>
      <family val="2"/>
    </font>
    <font>
      <i/>
      <sz val="14"/>
      <color indexed="10"/>
      <name val="Tahoma"/>
      <family val="2"/>
    </font>
    <font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color indexed="63"/>
      <name val="Tahoma"/>
      <family val="2"/>
    </font>
    <font>
      <sz val="10"/>
      <color indexed="63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sz val="12"/>
      <name val="Tahoma"/>
      <family val="2"/>
    </font>
    <font>
      <b/>
      <sz val="10"/>
      <color indexed="10"/>
      <name val="Arial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57"/>
      <name val="Tahoma"/>
      <family val="2"/>
    </font>
    <font>
      <sz val="10"/>
      <color indexed="62"/>
      <name val="Tahoma"/>
      <family val="2"/>
    </font>
    <font>
      <i/>
      <sz val="10"/>
      <name val="Tahoma"/>
      <family val="2"/>
    </font>
    <font>
      <b/>
      <i/>
      <sz val="12"/>
      <name val="Times New Roman"/>
      <family val="1"/>
    </font>
    <font>
      <b/>
      <i/>
      <sz val="8"/>
      <color indexed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73" fontId="17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73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73" fontId="1" fillId="0" borderId="13" xfId="0" applyNumberFormat="1" applyFont="1" applyFill="1" applyBorder="1" applyAlignment="1">
      <alignment/>
    </xf>
    <xf numFmtId="173" fontId="1" fillId="0" borderId="14" xfId="0" applyNumberFormat="1" applyFont="1" applyFill="1" applyBorder="1" applyAlignment="1">
      <alignment/>
    </xf>
    <xf numFmtId="173" fontId="17" fillId="0" borderId="12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73" fontId="1" fillId="0" borderId="15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16" fillId="0" borderId="11" xfId="0" applyFont="1" applyBorder="1" applyAlignment="1">
      <alignment vertical="center" wrapText="1"/>
    </xf>
    <xf numFmtId="0" fontId="16" fillId="0" borderId="11" xfId="0" applyFont="1" applyFill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4" fillId="0" borderId="11" xfId="0" applyFont="1" applyBorder="1" applyAlignment="1">
      <alignment/>
    </xf>
    <xf numFmtId="0" fontId="22" fillId="0" borderId="2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173" fontId="17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25" fillId="0" borderId="22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0" xfId="0" applyFont="1" applyBorder="1" applyAlignment="1">
      <alignment/>
    </xf>
    <xf numFmtId="179" fontId="1" fillId="0" borderId="0" xfId="58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79" fontId="13" fillId="0" borderId="0" xfId="58" applyNumberFormat="1" applyFont="1" applyBorder="1" applyAlignment="1">
      <alignment horizontal="right"/>
    </xf>
    <xf numFmtId="179" fontId="17" fillId="0" borderId="10" xfId="58" applyNumberFormat="1" applyFont="1" applyBorder="1" applyAlignment="1">
      <alignment horizontal="center"/>
    </xf>
    <xf numFmtId="179" fontId="17" fillId="0" borderId="12" xfId="58" applyNumberFormat="1" applyFont="1" applyBorder="1" applyAlignment="1">
      <alignment horizontal="center"/>
    </xf>
    <xf numFmtId="179" fontId="17" fillId="0" borderId="0" xfId="58" applyNumberFormat="1" applyFont="1" applyBorder="1" applyAlignment="1">
      <alignment horizontal="center"/>
    </xf>
    <xf numFmtId="179" fontId="16" fillId="0" borderId="11" xfId="58" applyNumberFormat="1" applyFont="1" applyBorder="1" applyAlignment="1">
      <alignment horizontal="center"/>
    </xf>
    <xf numFmtId="179" fontId="16" fillId="0" borderId="10" xfId="58" applyNumberFormat="1" applyFont="1" applyBorder="1" applyAlignment="1">
      <alignment horizontal="center"/>
    </xf>
    <xf numFmtId="179" fontId="16" fillId="0" borderId="12" xfId="58" applyNumberFormat="1" applyFont="1" applyBorder="1" applyAlignment="1">
      <alignment horizontal="center"/>
    </xf>
    <xf numFmtId="179" fontId="13" fillId="0" borderId="0" xfId="58" applyNumberFormat="1" applyFont="1" applyBorder="1" applyAlignment="1">
      <alignment horizontal="center"/>
    </xf>
    <xf numFmtId="179" fontId="1" fillId="0" borderId="0" xfId="58" applyNumberFormat="1" applyFont="1" applyBorder="1" applyAlignment="1">
      <alignment horizontal="right"/>
    </xf>
    <xf numFmtId="179" fontId="1" fillId="0" borderId="10" xfId="58" applyNumberFormat="1" applyFont="1" applyBorder="1" applyAlignment="1">
      <alignment horizontal="center"/>
    </xf>
    <xf numFmtId="179" fontId="1" fillId="0" borderId="12" xfId="58" applyNumberFormat="1" applyFont="1" applyBorder="1" applyAlignment="1">
      <alignment horizontal="center"/>
    </xf>
    <xf numFmtId="179" fontId="1" fillId="0" borderId="22" xfId="58" applyNumberFormat="1" applyFont="1" applyBorder="1" applyAlignment="1">
      <alignment horizontal="center"/>
    </xf>
    <xf numFmtId="179" fontId="17" fillId="0" borderId="11" xfId="0" applyNumberFormat="1" applyFont="1" applyBorder="1" applyAlignment="1">
      <alignment horizontal="center"/>
    </xf>
    <xf numFmtId="179" fontId="17" fillId="0" borderId="10" xfId="0" applyNumberFormat="1" applyFont="1" applyBorder="1" applyAlignment="1">
      <alignment horizontal="center"/>
    </xf>
    <xf numFmtId="179" fontId="17" fillId="0" borderId="12" xfId="0" applyNumberFormat="1" applyFont="1" applyBorder="1" applyAlignment="1">
      <alignment horizontal="center"/>
    </xf>
    <xf numFmtId="179" fontId="1" fillId="0" borderId="13" xfId="0" applyNumberFormat="1" applyFont="1" applyFill="1" applyBorder="1" applyAlignment="1">
      <alignment/>
    </xf>
    <xf numFmtId="179" fontId="1" fillId="0" borderId="14" xfId="0" applyNumberFormat="1" applyFont="1" applyFill="1" applyBorder="1" applyAlignment="1">
      <alignment/>
    </xf>
    <xf numFmtId="179" fontId="1" fillId="0" borderId="15" xfId="0" applyNumberFormat="1" applyFont="1" applyFill="1" applyBorder="1" applyAlignment="1">
      <alignment/>
    </xf>
    <xf numFmtId="179" fontId="1" fillId="0" borderId="2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79" fontId="13" fillId="0" borderId="11" xfId="58" applyNumberFormat="1" applyFont="1" applyBorder="1" applyAlignment="1">
      <alignment horizontal="center"/>
    </xf>
    <xf numFmtId="179" fontId="13" fillId="0" borderId="11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79" fontId="13" fillId="0" borderId="10" xfId="58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0" fontId="33" fillId="0" borderId="0" xfId="0" applyFont="1" applyBorder="1" applyAlignment="1">
      <alignment vertical="center" wrapText="1"/>
    </xf>
    <xf numFmtId="179" fontId="13" fillId="0" borderId="0" xfId="58" applyNumberFormat="1" applyFont="1" applyBorder="1" applyAlignment="1">
      <alignment horizontal="center"/>
    </xf>
    <xf numFmtId="173" fontId="13" fillId="0" borderId="0" xfId="0" applyNumberFormat="1" applyFont="1" applyBorder="1" applyAlignment="1">
      <alignment horizontal="center"/>
    </xf>
    <xf numFmtId="173" fontId="13" fillId="0" borderId="11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9" fontId="13" fillId="0" borderId="12" xfId="58" applyNumberFormat="1" applyFont="1" applyBorder="1" applyAlignment="1">
      <alignment horizontal="center"/>
    </xf>
    <xf numFmtId="179" fontId="13" fillId="0" borderId="12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9" fontId="13" fillId="0" borderId="17" xfId="58" applyNumberFormat="1" applyFont="1" applyBorder="1" applyAlignment="1">
      <alignment horizontal="center"/>
    </xf>
    <xf numFmtId="179" fontId="13" fillId="0" borderId="17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 wrapText="1"/>
    </xf>
    <xf numFmtId="179" fontId="13" fillId="0" borderId="0" xfId="58" applyNumberFormat="1" applyFont="1" applyFill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2" fontId="31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179" fontId="35" fillId="0" borderId="0" xfId="58" applyNumberFormat="1" applyFont="1" applyBorder="1" applyAlignment="1">
      <alignment horizontal="center"/>
    </xf>
    <xf numFmtId="173" fontId="35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0" xfId="0" applyNumberFormat="1" applyFont="1" applyFill="1" applyBorder="1" applyAlignment="1">
      <alignment horizont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179" fontId="13" fillId="0" borderId="20" xfId="58" applyNumberFormat="1" applyFont="1" applyBorder="1" applyAlignment="1">
      <alignment horizontal="center"/>
    </xf>
    <xf numFmtId="173" fontId="13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9" fontId="13" fillId="0" borderId="11" xfId="58" applyNumberFormat="1" applyFont="1" applyBorder="1" applyAlignment="1">
      <alignment horizontal="center"/>
    </xf>
    <xf numFmtId="179" fontId="13" fillId="0" borderId="11" xfId="0" applyNumberFormat="1" applyFont="1" applyBorder="1" applyAlignment="1">
      <alignment horizontal="center"/>
    </xf>
    <xf numFmtId="2" fontId="13" fillId="0" borderId="11" xfId="0" applyNumberFormat="1" applyFont="1" applyFill="1" applyBorder="1" applyAlignment="1">
      <alignment/>
    </xf>
    <xf numFmtId="0" fontId="13" fillId="0" borderId="11" xfId="0" applyFont="1" applyBorder="1" applyAlignment="1">
      <alignment horizontal="left"/>
    </xf>
    <xf numFmtId="179" fontId="13" fillId="0" borderId="13" xfId="0" applyNumberFormat="1" applyFont="1" applyFill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79" fontId="13" fillId="0" borderId="10" xfId="58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left"/>
    </xf>
    <xf numFmtId="179" fontId="13" fillId="0" borderId="14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179" fontId="13" fillId="0" borderId="12" xfId="58" applyNumberFormat="1" applyFont="1" applyBorder="1" applyAlignment="1">
      <alignment horizontal="center"/>
    </xf>
    <xf numFmtId="179" fontId="13" fillId="0" borderId="12" xfId="0" applyNumberFormat="1" applyFont="1" applyBorder="1" applyAlignment="1">
      <alignment horizontal="center"/>
    </xf>
    <xf numFmtId="2" fontId="13" fillId="0" borderId="12" xfId="0" applyNumberFormat="1" applyFont="1" applyFill="1" applyBorder="1" applyAlignment="1">
      <alignment/>
    </xf>
    <xf numFmtId="0" fontId="13" fillId="0" borderId="12" xfId="0" applyFont="1" applyBorder="1" applyAlignment="1">
      <alignment horizontal="left"/>
    </xf>
    <xf numFmtId="179" fontId="13" fillId="0" borderId="15" xfId="0" applyNumberFormat="1" applyFont="1" applyFill="1" applyBorder="1" applyAlignment="1">
      <alignment/>
    </xf>
    <xf numFmtId="2" fontId="13" fillId="0" borderId="11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6" fillId="0" borderId="0" xfId="0" applyFont="1" applyBorder="1" applyAlignment="1">
      <alignment/>
    </xf>
    <xf numFmtId="173" fontId="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indent="3"/>
    </xf>
    <xf numFmtId="0" fontId="38" fillId="0" borderId="0" xfId="0" applyFont="1" applyBorder="1" applyAlignment="1">
      <alignment/>
    </xf>
    <xf numFmtId="0" fontId="36" fillId="0" borderId="0" xfId="0" applyFont="1" applyAlignment="1">
      <alignment horizontal="left" wrapText="1" indent="5"/>
    </xf>
    <xf numFmtId="179" fontId="38" fillId="0" borderId="0" xfId="58" applyNumberFormat="1" applyFont="1" applyBorder="1" applyAlignment="1">
      <alignment horizontal="right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/>
    </xf>
    <xf numFmtId="0" fontId="36" fillId="0" borderId="0" xfId="0" applyFont="1" applyAlignment="1">
      <alignment horizontal="left" indent="3"/>
    </xf>
    <xf numFmtId="0" fontId="36" fillId="0" borderId="0" xfId="0" applyFont="1" applyAlignment="1">
      <alignment horizontal="left" wrapText="1" indent="3"/>
    </xf>
    <xf numFmtId="15" fontId="40" fillId="0" borderId="0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Fill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173" fontId="1" fillId="0" borderId="28" xfId="0" applyNumberFormat="1" applyFont="1" applyFill="1" applyBorder="1" applyAlignment="1">
      <alignment/>
    </xf>
    <xf numFmtId="179" fontId="13" fillId="0" borderId="0" xfId="0" applyNumberFormat="1" applyFont="1" applyBorder="1" applyAlignment="1">
      <alignment horizontal="center"/>
    </xf>
    <xf numFmtId="179" fontId="1" fillId="0" borderId="0" xfId="0" applyNumberFormat="1" applyFont="1" applyFill="1" applyBorder="1" applyAlignment="1">
      <alignment/>
    </xf>
    <xf numFmtId="181" fontId="13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179" fontId="17" fillId="0" borderId="10" xfId="58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79" fontId="13" fillId="0" borderId="14" xfId="58" applyNumberFormat="1" applyFont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2" fontId="13" fillId="0" borderId="12" xfId="58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3" fillId="0" borderId="11" xfId="58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left"/>
    </xf>
    <xf numFmtId="2" fontId="13" fillId="0" borderId="10" xfId="58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left"/>
    </xf>
    <xf numFmtId="2" fontId="1" fillId="0" borderId="14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179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179" fontId="13" fillId="0" borderId="0" xfId="0" applyNumberFormat="1" applyFont="1" applyFill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/>
    </xf>
    <xf numFmtId="179" fontId="13" fillId="0" borderId="17" xfId="58" applyNumberFormat="1" applyFont="1" applyBorder="1" applyAlignment="1">
      <alignment horizontal="center"/>
    </xf>
    <xf numFmtId="179" fontId="13" fillId="0" borderId="17" xfId="0" applyNumberFormat="1" applyFont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179" fontId="13" fillId="0" borderId="25" xfId="0" applyNumberFormat="1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30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21" fillId="0" borderId="19" xfId="0" applyFont="1" applyBorder="1" applyAlignment="1">
      <alignment vertical="center" wrapText="1"/>
    </xf>
    <xf numFmtId="0" fontId="13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0" fillId="0" borderId="19" xfId="0" applyFont="1" applyFill="1" applyBorder="1" applyAlignment="1">
      <alignment horizontal="center"/>
    </xf>
    <xf numFmtId="9" fontId="1" fillId="0" borderId="0" xfId="55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62</xdr:row>
      <xdr:rowOff>76200</xdr:rowOff>
    </xdr:from>
    <xdr:to>
      <xdr:col>1</xdr:col>
      <xdr:colOff>2266950</xdr:colOff>
      <xdr:row>63</xdr:row>
      <xdr:rowOff>400050</xdr:rowOff>
    </xdr:to>
    <xdr:pic>
      <xdr:nvPicPr>
        <xdr:cNvPr id="1" name="Picture 1" descr="logo totale np"/>
        <xdr:cNvPicPr preferRelativeResize="1">
          <a:picLocks noChangeAspect="1"/>
        </xdr:cNvPicPr>
      </xdr:nvPicPr>
      <xdr:blipFill>
        <a:blip r:embed="rId1"/>
        <a:srcRect b="19126"/>
        <a:stretch>
          <a:fillRect/>
        </a:stretch>
      </xdr:blipFill>
      <xdr:spPr>
        <a:xfrm>
          <a:off x="704850" y="5848350"/>
          <a:ext cx="2219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78</xdr:row>
      <xdr:rowOff>47625</xdr:rowOff>
    </xdr:from>
    <xdr:to>
      <xdr:col>1</xdr:col>
      <xdr:colOff>1238250</xdr:colOff>
      <xdr:row>82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712470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3"/>
  <sheetViews>
    <sheetView tabSelected="1" workbookViewId="0" topLeftCell="A35">
      <selection activeCell="H88" sqref="H88"/>
    </sheetView>
  </sheetViews>
  <sheetFormatPr defaultColWidth="9.00390625" defaultRowHeight="12.75"/>
  <cols>
    <col min="1" max="1" width="8.75390625" style="1" customWidth="1"/>
    <col min="2" max="2" width="63.875" style="1" customWidth="1"/>
    <col min="3" max="3" width="7.125" style="1" customWidth="1"/>
    <col min="4" max="5" width="6.875" style="1" customWidth="1"/>
    <col min="6" max="6" width="17.75390625" style="1" customWidth="1"/>
    <col min="7" max="7" width="17.75390625" style="159" hidden="1" customWidth="1"/>
    <col min="8" max="8" width="18.25390625" style="1" customWidth="1"/>
    <col min="9" max="9" width="9.375" style="2" hidden="1" customWidth="1"/>
    <col min="10" max="10" width="4.00390625" style="3" hidden="1" customWidth="1"/>
    <col min="11" max="11" width="5.625" style="4" hidden="1" customWidth="1"/>
    <col min="12" max="12" width="18.875" style="5" hidden="1" customWidth="1"/>
    <col min="13" max="13" width="9.00390625" style="1" hidden="1" customWidth="1"/>
    <col min="14" max="14" width="9.25390625" style="1" customWidth="1"/>
    <col min="15" max="16384" width="9.00390625" style="1" customWidth="1"/>
  </cols>
  <sheetData>
    <row r="1" ht="8.25" customHeight="1"/>
    <row r="2" spans="2:6" ht="4.5" customHeight="1">
      <c r="B2" s="6"/>
      <c r="C2" s="383" t="s">
        <v>0</v>
      </c>
      <c r="D2" s="383"/>
      <c r="E2" s="383"/>
      <c r="F2" s="383"/>
    </row>
    <row r="3" spans="2:8" ht="50.25" customHeight="1">
      <c r="B3" s="7" t="s">
        <v>1</v>
      </c>
      <c r="C3" s="383"/>
      <c r="D3" s="383"/>
      <c r="E3" s="383"/>
      <c r="F3" s="383"/>
      <c r="H3" s="315">
        <v>45170</v>
      </c>
    </row>
    <row r="4" spans="2:8" ht="19.5" customHeight="1">
      <c r="B4" s="8"/>
      <c r="C4" s="384" t="s">
        <v>2</v>
      </c>
      <c r="D4" s="384"/>
      <c r="E4" s="384"/>
      <c r="F4" s="384"/>
      <c r="G4" s="160"/>
      <c r="H4" s="9" t="s">
        <v>3</v>
      </c>
    </row>
    <row r="5" ht="12.75" customHeight="1">
      <c r="B5" s="243" t="s">
        <v>148</v>
      </c>
    </row>
    <row r="6" ht="2.25" customHeight="1"/>
    <row r="7" spans="1:12" s="186" customFormat="1" ht="71.25" customHeight="1">
      <c r="A7" s="181" t="s">
        <v>4</v>
      </c>
      <c r="B7" s="181" t="s">
        <v>5</v>
      </c>
      <c r="C7" s="181" t="s">
        <v>6</v>
      </c>
      <c r="D7" s="181" t="s">
        <v>7</v>
      </c>
      <c r="E7" s="181" t="s">
        <v>8</v>
      </c>
      <c r="F7" s="181" t="s">
        <v>99</v>
      </c>
      <c r="G7" s="182" t="s">
        <v>156</v>
      </c>
      <c r="H7" s="182" t="s">
        <v>126</v>
      </c>
      <c r="I7" s="183" t="s">
        <v>9</v>
      </c>
      <c r="J7" s="184"/>
      <c r="K7" s="185"/>
      <c r="L7" s="182" t="s">
        <v>126</v>
      </c>
    </row>
    <row r="8" spans="1:12" s="17" customFormat="1" ht="6.75" customHeight="1">
      <c r="A8" s="11"/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304">
        <v>7</v>
      </c>
      <c r="H8" s="12">
        <v>8</v>
      </c>
      <c r="I8" s="13"/>
      <c r="J8" s="14"/>
      <c r="K8" s="15"/>
      <c r="L8" s="16"/>
    </row>
    <row r="9" spans="1:12" s="17" customFormat="1" ht="4.5" customHeight="1">
      <c r="A9" s="18"/>
      <c r="B9" s="18"/>
      <c r="C9" s="18"/>
      <c r="D9" s="18"/>
      <c r="E9" s="18"/>
      <c r="F9" s="18"/>
      <c r="G9" s="161"/>
      <c r="H9" s="19"/>
      <c r="I9" s="20" t="s">
        <v>10</v>
      </c>
      <c r="J9" s="14"/>
      <c r="K9" s="15"/>
      <c r="L9" s="16"/>
    </row>
    <row r="10" spans="3:9" ht="11.25" customHeight="1">
      <c r="C10" s="21" t="s">
        <v>11</v>
      </c>
      <c r="D10" s="22"/>
      <c r="E10" s="21" t="s">
        <v>12</v>
      </c>
      <c r="F10" s="23"/>
      <c r="G10" s="162"/>
      <c r="H10" s="24"/>
      <c r="I10" s="25">
        <v>2821</v>
      </c>
    </row>
    <row r="11" spans="1:8" ht="9.75" customHeight="1" thickBot="1">
      <c r="A11" s="89" t="s">
        <v>13</v>
      </c>
      <c r="B11" s="27"/>
      <c r="C11" s="28"/>
      <c r="D11" s="29"/>
      <c r="E11" s="29"/>
      <c r="F11" s="30"/>
      <c r="G11" s="162"/>
      <c r="H11" s="24"/>
    </row>
    <row r="12" spans="1:13" ht="12.75">
      <c r="A12" s="187">
        <v>20231</v>
      </c>
      <c r="B12" s="188" t="s">
        <v>14</v>
      </c>
      <c r="C12" s="189" t="s">
        <v>15</v>
      </c>
      <c r="D12" s="189">
        <v>10</v>
      </c>
      <c r="E12" s="190">
        <v>10</v>
      </c>
      <c r="F12" s="211">
        <v>16.6</v>
      </c>
      <c r="G12" s="191">
        <v>15.94</v>
      </c>
      <c r="H12" s="192">
        <v>15.61</v>
      </c>
      <c r="I12" s="92">
        <f>H12/I10</f>
        <v>0.005533498759305211</v>
      </c>
      <c r="J12" s="93" t="s">
        <v>16</v>
      </c>
      <c r="K12" s="94"/>
      <c r="L12" s="177">
        <v>14.49</v>
      </c>
      <c r="M12" s="1" t="s">
        <v>17</v>
      </c>
    </row>
    <row r="13" spans="1:14" ht="12.75" hidden="1">
      <c r="A13" s="193">
        <v>20222</v>
      </c>
      <c r="B13" s="194" t="s">
        <v>18</v>
      </c>
      <c r="C13" s="195" t="s">
        <v>15</v>
      </c>
      <c r="D13" s="195">
        <v>12</v>
      </c>
      <c r="E13" s="196">
        <v>10</v>
      </c>
      <c r="F13" s="212">
        <v>12</v>
      </c>
      <c r="G13" s="198">
        <v>37235</v>
      </c>
      <c r="H13" s="199">
        <f>G13+G13*20%</f>
        <v>44682</v>
      </c>
      <c r="I13" s="36">
        <f>H13/I10</f>
        <v>15.839064161644806</v>
      </c>
      <c r="J13" s="90" t="s">
        <v>16</v>
      </c>
      <c r="K13" s="91"/>
      <c r="L13" s="178">
        <f>H13/1000*D13</f>
        <v>536.184</v>
      </c>
      <c r="N13" s="1" t="s">
        <v>17</v>
      </c>
    </row>
    <row r="14" spans="1:14" ht="12.75" hidden="1">
      <c r="A14" s="193">
        <v>79603</v>
      </c>
      <c r="B14" s="194" t="s">
        <v>100</v>
      </c>
      <c r="C14" s="195" t="s">
        <v>15</v>
      </c>
      <c r="D14" s="195">
        <v>10</v>
      </c>
      <c r="E14" s="196">
        <v>10</v>
      </c>
      <c r="F14" s="212">
        <v>12</v>
      </c>
      <c r="G14" s="198">
        <v>77084</v>
      </c>
      <c r="H14" s="199">
        <f>G14+G14*20%</f>
        <v>92500.8</v>
      </c>
      <c r="I14" s="36">
        <f>H14/I10</f>
        <v>32.790074441687345</v>
      </c>
      <c r="J14" s="90" t="s">
        <v>16</v>
      </c>
      <c r="K14" s="91"/>
      <c r="L14" s="178">
        <f>H14/1000*D14</f>
        <v>925.008</v>
      </c>
      <c r="M14" s="1" t="s">
        <v>17</v>
      </c>
      <c r="N14" s="1" t="s">
        <v>17</v>
      </c>
    </row>
    <row r="15" spans="1:14" ht="12.75" hidden="1">
      <c r="A15" s="193">
        <v>71223</v>
      </c>
      <c r="B15" s="194" t="s">
        <v>19</v>
      </c>
      <c r="C15" s="195" t="s">
        <v>15</v>
      </c>
      <c r="D15" s="195">
        <v>12</v>
      </c>
      <c r="E15" s="196">
        <v>10</v>
      </c>
      <c r="F15" s="212">
        <v>12</v>
      </c>
      <c r="G15" s="198">
        <v>37235</v>
      </c>
      <c r="H15" s="199">
        <f>G15+G15*20%</f>
        <v>44682</v>
      </c>
      <c r="I15" s="36">
        <f>H15/I10</f>
        <v>15.839064161644806</v>
      </c>
      <c r="J15" s="90" t="s">
        <v>16</v>
      </c>
      <c r="K15" s="91"/>
      <c r="L15" s="178">
        <f>H15/1000*D15</f>
        <v>536.184</v>
      </c>
      <c r="N15" s="1" t="s">
        <v>17</v>
      </c>
    </row>
    <row r="16" spans="1:14" ht="12.75">
      <c r="A16" s="193">
        <v>20225</v>
      </c>
      <c r="B16" s="194" t="s">
        <v>20</v>
      </c>
      <c r="C16" s="195" t="s">
        <v>15</v>
      </c>
      <c r="D16" s="195">
        <v>10</v>
      </c>
      <c r="E16" s="196">
        <v>10</v>
      </c>
      <c r="F16" s="212">
        <v>20</v>
      </c>
      <c r="G16" s="198">
        <v>19.2</v>
      </c>
      <c r="H16" s="199">
        <v>18.8</v>
      </c>
      <c r="I16" s="36">
        <f>H16/I10</f>
        <v>0.006664303438496987</v>
      </c>
      <c r="J16" s="90" t="s">
        <v>16</v>
      </c>
      <c r="K16" s="91"/>
      <c r="L16" s="178">
        <v>18</v>
      </c>
      <c r="M16" s="1" t="s">
        <v>17</v>
      </c>
      <c r="N16" s="5"/>
    </row>
    <row r="17" spans="1:14" ht="13.5" hidden="1" thickBot="1">
      <c r="A17" s="107">
        <v>20223</v>
      </c>
      <c r="B17" s="108" t="s">
        <v>70</v>
      </c>
      <c r="C17" s="109" t="s">
        <v>15</v>
      </c>
      <c r="D17" s="109">
        <v>10</v>
      </c>
      <c r="E17" s="110">
        <v>10</v>
      </c>
      <c r="F17" s="213">
        <v>12</v>
      </c>
      <c r="G17" s="164">
        <v>69167</v>
      </c>
      <c r="H17" s="97">
        <f>G17+G17*20%</f>
        <v>83000.4</v>
      </c>
      <c r="I17" s="98">
        <f>H17/I10</f>
        <v>29.42233250620347</v>
      </c>
      <c r="J17" s="99" t="s">
        <v>21</v>
      </c>
      <c r="K17" s="100"/>
      <c r="L17" s="101">
        <f>H17/1000*D17</f>
        <v>830.004</v>
      </c>
      <c r="M17" s="1" t="s">
        <v>17</v>
      </c>
      <c r="N17" s="1" t="s">
        <v>17</v>
      </c>
    </row>
    <row r="18" spans="1:12" ht="12.75">
      <c r="A18" s="134"/>
      <c r="B18" s="135"/>
      <c r="C18" s="38"/>
      <c r="D18" s="38"/>
      <c r="E18" s="39"/>
      <c r="F18" s="214"/>
      <c r="G18" s="165"/>
      <c r="H18" s="41"/>
      <c r="I18" s="63"/>
      <c r="L18" s="66"/>
    </row>
    <row r="19" spans="1:8" ht="11.25" customHeight="1">
      <c r="A19" s="89" t="s">
        <v>22</v>
      </c>
      <c r="B19" s="200"/>
      <c r="C19" s="28"/>
      <c r="D19" s="29"/>
      <c r="E19" s="29"/>
      <c r="F19" s="215"/>
      <c r="G19" s="201"/>
      <c r="H19" s="202"/>
    </row>
    <row r="20" spans="1:14" ht="11.25" customHeight="1" hidden="1">
      <c r="A20" s="187">
        <v>71510</v>
      </c>
      <c r="B20" s="188" t="s">
        <v>101</v>
      </c>
      <c r="C20" s="189" t="s">
        <v>15</v>
      </c>
      <c r="D20" s="190">
        <v>19</v>
      </c>
      <c r="E20" s="190">
        <v>10</v>
      </c>
      <c r="F20" s="211">
        <v>12</v>
      </c>
      <c r="G20" s="191">
        <v>95834</v>
      </c>
      <c r="H20" s="203">
        <f>G20+G20*20%</f>
        <v>115000.8</v>
      </c>
      <c r="I20" s="92" t="e">
        <f>H20/I8</f>
        <v>#DIV/0!</v>
      </c>
      <c r="J20" s="93" t="s">
        <v>16</v>
      </c>
      <c r="K20" s="94"/>
      <c r="L20" s="95">
        <f>H20/1000*D20</f>
        <v>2185.0152</v>
      </c>
      <c r="N20" s="1" t="s">
        <v>17</v>
      </c>
    </row>
    <row r="21" spans="1:14" ht="11.25" customHeight="1" hidden="1">
      <c r="A21" s="193">
        <v>79517</v>
      </c>
      <c r="B21" s="194" t="s">
        <v>102</v>
      </c>
      <c r="C21" s="195" t="s">
        <v>15</v>
      </c>
      <c r="D21" s="196">
        <v>19</v>
      </c>
      <c r="E21" s="196">
        <v>10</v>
      </c>
      <c r="F21" s="212">
        <v>12</v>
      </c>
      <c r="G21" s="198">
        <v>87500</v>
      </c>
      <c r="H21" s="204">
        <f>G21+G21*20%</f>
        <v>105000</v>
      </c>
      <c r="I21" s="36" t="e">
        <f>H21/I9</f>
        <v>#VALUE!</v>
      </c>
      <c r="J21" s="90" t="s">
        <v>16</v>
      </c>
      <c r="K21" s="91"/>
      <c r="L21" s="96">
        <f>H21/1000*D21</f>
        <v>1995</v>
      </c>
      <c r="N21" s="1" t="s">
        <v>17</v>
      </c>
    </row>
    <row r="22" spans="1:12" ht="11.25" customHeight="1" hidden="1">
      <c r="A22" s="316"/>
      <c r="B22" s="317"/>
      <c r="C22" s="253"/>
      <c r="D22" s="318"/>
      <c r="E22" s="318"/>
      <c r="F22" s="319"/>
      <c r="G22" s="256"/>
      <c r="H22" s="257"/>
      <c r="I22" s="122"/>
      <c r="J22" s="320"/>
      <c r="K22" s="321"/>
      <c r="L22" s="322"/>
    </row>
    <row r="23" spans="1:12" ht="13.5" thickBot="1">
      <c r="A23" s="205">
        <v>20504</v>
      </c>
      <c r="B23" s="206" t="s">
        <v>23</v>
      </c>
      <c r="C23" s="207" t="s">
        <v>15</v>
      </c>
      <c r="D23" s="208">
        <v>19</v>
      </c>
      <c r="E23" s="208">
        <v>10</v>
      </c>
      <c r="F23" s="216">
        <v>30</v>
      </c>
      <c r="G23" s="209">
        <v>28.8</v>
      </c>
      <c r="H23" s="210">
        <v>28.2</v>
      </c>
      <c r="I23" s="98">
        <f>H23/I10</f>
        <v>0.00999645515774548</v>
      </c>
      <c r="J23" s="99" t="s">
        <v>16</v>
      </c>
      <c r="K23" s="100"/>
      <c r="L23" s="179">
        <v>24.13</v>
      </c>
    </row>
    <row r="24" spans="1:12" ht="13.5" hidden="1" thickBot="1">
      <c r="A24" s="205">
        <v>20515</v>
      </c>
      <c r="B24" s="206" t="s">
        <v>145</v>
      </c>
      <c r="C24" s="207" t="s">
        <v>15</v>
      </c>
      <c r="D24" s="208">
        <v>19</v>
      </c>
      <c r="E24" s="208">
        <v>10</v>
      </c>
      <c r="F24" s="216">
        <v>17.5</v>
      </c>
      <c r="G24" s="209">
        <v>17.5</v>
      </c>
      <c r="H24" s="210">
        <v>17.5</v>
      </c>
      <c r="I24" s="98" t="e">
        <f>H24/I11</f>
        <v>#DIV/0!</v>
      </c>
      <c r="J24" s="99" t="s">
        <v>16</v>
      </c>
      <c r="K24" s="100"/>
      <c r="L24" s="179">
        <v>17.5</v>
      </c>
    </row>
    <row r="25" spans="1:12" ht="13.5" customHeight="1" thickBot="1">
      <c r="A25" s="205">
        <v>20504</v>
      </c>
      <c r="B25" s="206" t="s">
        <v>139</v>
      </c>
      <c r="C25" s="207" t="s">
        <v>15</v>
      </c>
      <c r="D25" s="208">
        <v>19</v>
      </c>
      <c r="E25" s="208">
        <v>10</v>
      </c>
      <c r="F25" s="216">
        <v>30</v>
      </c>
      <c r="G25" s="209">
        <v>26.46</v>
      </c>
      <c r="H25" s="210">
        <v>28.2</v>
      </c>
      <c r="I25" s="98">
        <f>H25/I12</f>
        <v>5096.233183856502</v>
      </c>
      <c r="J25" s="99" t="s">
        <v>16</v>
      </c>
      <c r="K25" s="100"/>
      <c r="L25" s="179">
        <v>24.13</v>
      </c>
    </row>
    <row r="26" spans="1:12" ht="12" customHeight="1">
      <c r="A26" s="43"/>
      <c r="B26" s="42"/>
      <c r="C26" s="28"/>
      <c r="D26" s="29"/>
      <c r="E26" s="29"/>
      <c r="F26" s="215"/>
      <c r="G26" s="201"/>
      <c r="H26" s="323"/>
      <c r="I26" s="63"/>
      <c r="L26" s="324"/>
    </row>
    <row r="27" spans="1:8" ht="10.5" customHeight="1" thickBot="1">
      <c r="A27" s="89" t="s">
        <v>24</v>
      </c>
      <c r="B27" s="42"/>
      <c r="C27" s="28"/>
      <c r="D27" s="217"/>
      <c r="E27" s="29"/>
      <c r="F27" s="30"/>
      <c r="G27" s="201"/>
      <c r="H27" s="202"/>
    </row>
    <row r="28" spans="1:12" ht="13.5" customHeight="1" thickBot="1">
      <c r="A28" s="218">
        <v>20404</v>
      </c>
      <c r="B28" s="219" t="s">
        <v>25</v>
      </c>
      <c r="C28" s="220" t="s">
        <v>15</v>
      </c>
      <c r="D28" s="220">
        <v>4</v>
      </c>
      <c r="E28" s="221">
        <v>10</v>
      </c>
      <c r="F28" s="224">
        <v>27.6</v>
      </c>
      <c r="G28" s="222">
        <v>26.5</v>
      </c>
      <c r="H28" s="223">
        <v>25.94</v>
      </c>
      <c r="I28" s="111">
        <f>H28/I10</f>
        <v>0.009195320808224034</v>
      </c>
      <c r="J28" s="112" t="s">
        <v>16</v>
      </c>
      <c r="K28" s="113"/>
      <c r="L28" s="180">
        <v>16.3</v>
      </c>
    </row>
    <row r="29" spans="1:8" ht="5.25" customHeight="1">
      <c r="A29" s="43"/>
      <c r="B29" s="42"/>
      <c r="C29" s="38"/>
      <c r="D29" s="38"/>
      <c r="E29" s="39"/>
      <c r="F29" s="40"/>
      <c r="G29" s="165"/>
      <c r="H29" s="41"/>
    </row>
    <row r="30" spans="1:8" ht="15" customHeight="1" hidden="1" thickBot="1">
      <c r="A30" s="89" t="s">
        <v>26</v>
      </c>
      <c r="B30" s="42"/>
      <c r="C30" s="28"/>
      <c r="D30" s="28"/>
      <c r="E30" s="29"/>
      <c r="F30" s="30"/>
      <c r="G30" s="201"/>
      <c r="H30" s="202"/>
    </row>
    <row r="31" spans="1:14" s="5" customFormat="1" ht="12.75" customHeight="1" hidden="1">
      <c r="A31" s="187">
        <v>71402</v>
      </c>
      <c r="B31" s="188" t="s">
        <v>62</v>
      </c>
      <c r="C31" s="189" t="s">
        <v>31</v>
      </c>
      <c r="D31" s="190">
        <v>8</v>
      </c>
      <c r="E31" s="190">
        <v>10</v>
      </c>
      <c r="F31" s="211">
        <v>8.4</v>
      </c>
      <c r="G31" s="191">
        <v>8.06</v>
      </c>
      <c r="H31" s="192">
        <v>7.73</v>
      </c>
      <c r="I31" s="92" t="e">
        <f>H31/I9</f>
        <v>#VALUE!</v>
      </c>
      <c r="J31" s="116" t="s">
        <v>16</v>
      </c>
      <c r="K31" s="117"/>
      <c r="L31" s="177">
        <v>7.36</v>
      </c>
      <c r="N31" s="5" t="s">
        <v>17</v>
      </c>
    </row>
    <row r="32" spans="1:14" s="5" customFormat="1" ht="12.75" customHeight="1" hidden="1" thickBot="1">
      <c r="A32" s="205">
        <v>20406</v>
      </c>
      <c r="B32" s="206" t="s">
        <v>98</v>
      </c>
      <c r="C32" s="207" t="s">
        <v>15</v>
      </c>
      <c r="D32" s="208">
        <v>8</v>
      </c>
      <c r="E32" s="208">
        <v>10</v>
      </c>
      <c r="F32" s="216">
        <v>13.5</v>
      </c>
      <c r="G32" s="209">
        <v>13.5</v>
      </c>
      <c r="H32" s="210">
        <v>13.5</v>
      </c>
      <c r="I32" s="98">
        <f>H32/I10</f>
        <v>0.00478553704360156</v>
      </c>
      <c r="J32" s="120" t="s">
        <v>16</v>
      </c>
      <c r="K32" s="121"/>
      <c r="L32" s="179">
        <v>13.5</v>
      </c>
      <c r="N32" s="5" t="s">
        <v>17</v>
      </c>
    </row>
    <row r="33" spans="1:11" s="52" customFormat="1" ht="4.5" customHeight="1">
      <c r="A33" s="45"/>
      <c r="B33" s="46"/>
      <c r="C33" s="47"/>
      <c r="D33" s="47"/>
      <c r="E33" s="48"/>
      <c r="F33" s="48"/>
      <c r="G33" s="165"/>
      <c r="H33" s="41"/>
      <c r="I33" s="49"/>
      <c r="J33" s="50"/>
      <c r="K33" s="51"/>
    </row>
    <row r="34" spans="1:11" s="5" customFormat="1" ht="19.5" customHeight="1" thickBot="1">
      <c r="A34" s="225" t="s">
        <v>27</v>
      </c>
      <c r="B34" s="226"/>
      <c r="C34" s="28"/>
      <c r="D34" s="29"/>
      <c r="E34" s="29"/>
      <c r="F34" s="29"/>
      <c r="G34" s="227"/>
      <c r="H34" s="228"/>
      <c r="I34" s="2"/>
      <c r="J34" s="10"/>
      <c r="K34" s="44"/>
    </row>
    <row r="35" spans="1:14" s="5" customFormat="1" ht="12.75">
      <c r="A35" s="187">
        <v>20383</v>
      </c>
      <c r="B35" s="188" t="s">
        <v>103</v>
      </c>
      <c r="C35" s="189" t="s">
        <v>15</v>
      </c>
      <c r="D35" s="189">
        <v>20</v>
      </c>
      <c r="E35" s="190">
        <v>10</v>
      </c>
      <c r="F35" s="211">
        <v>16.8</v>
      </c>
      <c r="G35" s="191">
        <v>16.13</v>
      </c>
      <c r="H35" s="192">
        <v>15.45</v>
      </c>
      <c r="I35" s="92">
        <f>H35/I10</f>
        <v>0.0054767812832328955</v>
      </c>
      <c r="J35" s="116" t="s">
        <v>16</v>
      </c>
      <c r="K35" s="117"/>
      <c r="L35" s="177">
        <v>15.12</v>
      </c>
      <c r="N35" s="5" t="s">
        <v>17</v>
      </c>
    </row>
    <row r="36" spans="1:12" s="5" customFormat="1" ht="12.75" hidden="1">
      <c r="A36" s="193">
        <v>20383</v>
      </c>
      <c r="B36" s="194" t="s">
        <v>104</v>
      </c>
      <c r="C36" s="195" t="s">
        <v>15</v>
      </c>
      <c r="D36" s="195">
        <v>20</v>
      </c>
      <c r="E36" s="196">
        <v>10</v>
      </c>
      <c r="F36" s="212">
        <v>12</v>
      </c>
      <c r="G36" s="198">
        <v>11.52</v>
      </c>
      <c r="H36" s="199">
        <v>11.04</v>
      </c>
      <c r="I36" s="36" t="e">
        <f>H36/I11</f>
        <v>#DIV/0!</v>
      </c>
      <c r="J36" s="114" t="s">
        <v>16</v>
      </c>
      <c r="K36" s="115"/>
      <c r="L36" s="178">
        <v>10.56</v>
      </c>
    </row>
    <row r="37" spans="1:14" s="5" customFormat="1" ht="12.75" hidden="1">
      <c r="A37" s="193">
        <v>20315</v>
      </c>
      <c r="B37" s="194" t="s">
        <v>105</v>
      </c>
      <c r="C37" s="195" t="s">
        <v>15</v>
      </c>
      <c r="D37" s="195">
        <v>19</v>
      </c>
      <c r="E37" s="196">
        <v>10</v>
      </c>
      <c r="F37" s="197">
        <v>12</v>
      </c>
      <c r="G37" s="198">
        <v>51600</v>
      </c>
      <c r="H37" s="204">
        <f aca="true" t="shared" si="0" ref="H37:H44">G37+G37*20%</f>
        <v>61920</v>
      </c>
      <c r="I37" s="36" t="e">
        <f>H37/I33</f>
        <v>#DIV/0!</v>
      </c>
      <c r="J37" s="90" t="s">
        <v>16</v>
      </c>
      <c r="K37" s="91"/>
      <c r="L37" s="178">
        <f>H37/1000*D37</f>
        <v>1176.48</v>
      </c>
      <c r="N37" s="5" t="s">
        <v>17</v>
      </c>
    </row>
    <row r="38" spans="1:14" ht="12.75" hidden="1">
      <c r="A38" s="193">
        <v>20305</v>
      </c>
      <c r="B38" s="194" t="s">
        <v>106</v>
      </c>
      <c r="C38" s="195" t="s">
        <v>15</v>
      </c>
      <c r="D38" s="195">
        <v>19</v>
      </c>
      <c r="E38" s="196">
        <v>10</v>
      </c>
      <c r="F38" s="197">
        <v>12</v>
      </c>
      <c r="G38" s="198">
        <v>62500</v>
      </c>
      <c r="H38" s="204">
        <f t="shared" si="0"/>
        <v>75000</v>
      </c>
      <c r="I38" s="36">
        <f>H38/I10</f>
        <v>26.586316908897555</v>
      </c>
      <c r="J38" s="90" t="s">
        <v>16</v>
      </c>
      <c r="K38" s="91"/>
      <c r="L38" s="178">
        <f>H38/1000*D38</f>
        <v>1425</v>
      </c>
      <c r="N38" s="1" t="s">
        <v>17</v>
      </c>
    </row>
    <row r="39" spans="1:14" ht="12.75">
      <c r="A39" s="193">
        <v>20305</v>
      </c>
      <c r="B39" s="194" t="s">
        <v>149</v>
      </c>
      <c r="C39" s="195" t="s">
        <v>15</v>
      </c>
      <c r="D39" s="195">
        <v>22</v>
      </c>
      <c r="E39" s="196">
        <v>10</v>
      </c>
      <c r="F39" s="212">
        <v>18.6</v>
      </c>
      <c r="G39" s="198">
        <v>17.86</v>
      </c>
      <c r="H39" s="199">
        <v>17.48</v>
      </c>
      <c r="I39" s="36" t="e">
        <f>H39/I11</f>
        <v>#DIV/0!</v>
      </c>
      <c r="J39" s="90" t="s">
        <v>16</v>
      </c>
      <c r="K39" s="91"/>
      <c r="L39" s="178">
        <v>16.74</v>
      </c>
      <c r="N39" s="1" t="s">
        <v>17</v>
      </c>
    </row>
    <row r="40" spans="1:14" ht="12.75">
      <c r="A40" s="193">
        <v>20305</v>
      </c>
      <c r="B40" s="194" t="s">
        <v>107</v>
      </c>
      <c r="C40" s="195" t="s">
        <v>15</v>
      </c>
      <c r="D40" s="195">
        <v>22</v>
      </c>
      <c r="E40" s="196">
        <v>10</v>
      </c>
      <c r="F40" s="212">
        <v>29</v>
      </c>
      <c r="G40" s="198">
        <v>27.84</v>
      </c>
      <c r="H40" s="199">
        <v>26.68</v>
      </c>
      <c r="I40" s="36">
        <f>H40/I12</f>
        <v>4821.542600896861</v>
      </c>
      <c r="J40" s="90" t="s">
        <v>16</v>
      </c>
      <c r="K40" s="91"/>
      <c r="L40" s="178">
        <v>26.1</v>
      </c>
      <c r="N40" s="1" t="s">
        <v>17</v>
      </c>
    </row>
    <row r="41" spans="1:12" ht="12.75" hidden="1">
      <c r="A41" s="193">
        <v>20307</v>
      </c>
      <c r="B41" s="194" t="s">
        <v>108</v>
      </c>
      <c r="C41" s="195" t="s">
        <v>15</v>
      </c>
      <c r="D41" s="195">
        <v>19</v>
      </c>
      <c r="E41" s="196">
        <v>10</v>
      </c>
      <c r="F41" s="197">
        <v>12</v>
      </c>
      <c r="G41" s="198">
        <v>49959</v>
      </c>
      <c r="H41" s="204">
        <f t="shared" si="0"/>
        <v>59950.8</v>
      </c>
      <c r="I41" s="36">
        <f>H41/I10</f>
        <v>21.25161290322581</v>
      </c>
      <c r="J41" s="90" t="s">
        <v>16</v>
      </c>
      <c r="K41" s="91"/>
      <c r="L41" s="178">
        <f>H41/1000*D41</f>
        <v>1139.0652</v>
      </c>
    </row>
    <row r="42" spans="1:14" ht="12.75" customHeight="1" hidden="1">
      <c r="A42" s="229">
        <v>20320</v>
      </c>
      <c r="B42" s="194" t="s">
        <v>109</v>
      </c>
      <c r="C42" s="195" t="s">
        <v>15</v>
      </c>
      <c r="D42" s="195">
        <v>19</v>
      </c>
      <c r="E42" s="196">
        <v>10</v>
      </c>
      <c r="F42" s="197">
        <v>12</v>
      </c>
      <c r="G42" s="198">
        <v>17470</v>
      </c>
      <c r="H42" s="204">
        <f t="shared" si="0"/>
        <v>20964</v>
      </c>
      <c r="I42" s="36">
        <f>H42/I10</f>
        <v>7.431407302375044</v>
      </c>
      <c r="J42" s="90" t="s">
        <v>16</v>
      </c>
      <c r="K42" s="91"/>
      <c r="L42" s="178">
        <f>H42/1000*D42</f>
        <v>398.316</v>
      </c>
      <c r="N42" s="1" t="s">
        <v>17</v>
      </c>
    </row>
    <row r="43" spans="1:12" ht="12.75" customHeight="1" hidden="1">
      <c r="A43" s="229">
        <v>20330</v>
      </c>
      <c r="B43" s="194" t="s">
        <v>110</v>
      </c>
      <c r="C43" s="195" t="s">
        <v>15</v>
      </c>
      <c r="D43" s="195">
        <v>19</v>
      </c>
      <c r="E43" s="196">
        <v>10</v>
      </c>
      <c r="F43" s="197">
        <v>12</v>
      </c>
      <c r="G43" s="198">
        <v>57675</v>
      </c>
      <c r="H43" s="204">
        <f t="shared" si="0"/>
        <v>69210</v>
      </c>
      <c r="I43" s="36">
        <f>H43/I10</f>
        <v>24.533853243530665</v>
      </c>
      <c r="J43" s="90" t="s">
        <v>16</v>
      </c>
      <c r="K43" s="91"/>
      <c r="L43" s="178">
        <f>H43/1000*D43</f>
        <v>1314.9899999999998</v>
      </c>
    </row>
    <row r="44" spans="1:14" ht="19.5" customHeight="1" hidden="1">
      <c r="A44" s="229">
        <v>20330</v>
      </c>
      <c r="B44" s="194" t="s">
        <v>111</v>
      </c>
      <c r="C44" s="195" t="s">
        <v>15</v>
      </c>
      <c r="D44" s="195">
        <v>21</v>
      </c>
      <c r="E44" s="196">
        <v>10</v>
      </c>
      <c r="F44" s="197">
        <v>12</v>
      </c>
      <c r="G44" s="198">
        <v>0</v>
      </c>
      <c r="H44" s="204">
        <f t="shared" si="0"/>
        <v>0</v>
      </c>
      <c r="I44" s="36" t="e">
        <f>H44/I11</f>
        <v>#DIV/0!</v>
      </c>
      <c r="J44" s="90" t="s">
        <v>16</v>
      </c>
      <c r="K44" s="91"/>
      <c r="L44" s="178">
        <f>H44/1000*D44</f>
        <v>0</v>
      </c>
      <c r="N44" s="1" t="s">
        <v>17</v>
      </c>
    </row>
    <row r="45" spans="1:14" ht="12.75" customHeight="1" thickBot="1">
      <c r="A45" s="230">
        <v>20340</v>
      </c>
      <c r="B45" s="206" t="s">
        <v>28</v>
      </c>
      <c r="C45" s="207" t="s">
        <v>15</v>
      </c>
      <c r="D45" s="207">
        <v>23</v>
      </c>
      <c r="E45" s="208">
        <v>10</v>
      </c>
      <c r="F45" s="216">
        <v>33.2</v>
      </c>
      <c r="G45" s="209">
        <v>32.54</v>
      </c>
      <c r="H45" s="210">
        <v>31.21</v>
      </c>
      <c r="I45" s="98">
        <f>H45/I10</f>
        <v>0.011063452676355903</v>
      </c>
      <c r="J45" s="99" t="s">
        <v>16</v>
      </c>
      <c r="K45" s="100"/>
      <c r="L45" s="179">
        <v>24.84</v>
      </c>
      <c r="N45" s="5"/>
    </row>
    <row r="46" spans="1:8" ht="3.75" customHeight="1">
      <c r="A46" s="54"/>
      <c r="B46" s="42"/>
      <c r="C46" s="38"/>
      <c r="D46" s="38"/>
      <c r="E46" s="39"/>
      <c r="F46" s="40"/>
      <c r="G46" s="165"/>
      <c r="H46" s="41"/>
    </row>
    <row r="47" spans="1:8" ht="14.25" customHeight="1" hidden="1" thickBot="1">
      <c r="A47" s="53" t="s">
        <v>74</v>
      </c>
      <c r="B47" s="42"/>
      <c r="C47" s="38"/>
      <c r="D47" s="38"/>
      <c r="E47" s="39"/>
      <c r="F47" s="40"/>
      <c r="G47" s="165"/>
      <c r="H47" s="41"/>
    </row>
    <row r="48" spans="1:12" s="141" customFormat="1" ht="14.25" customHeight="1" hidden="1">
      <c r="A48" s="137">
        <v>71516</v>
      </c>
      <c r="B48" s="105" t="s">
        <v>75</v>
      </c>
      <c r="C48" s="58" t="s">
        <v>31</v>
      </c>
      <c r="D48" s="58">
        <v>15</v>
      </c>
      <c r="E48" s="106">
        <v>15</v>
      </c>
      <c r="F48" s="59">
        <v>24</v>
      </c>
      <c r="G48" s="166">
        <v>8</v>
      </c>
      <c r="H48" s="174">
        <f>G48+G48*20%</f>
        <v>9.6</v>
      </c>
      <c r="I48" s="138"/>
      <c r="J48" s="139"/>
      <c r="K48" s="140"/>
      <c r="L48" s="177">
        <f>H48/500*D48</f>
        <v>0.288</v>
      </c>
    </row>
    <row r="49" spans="1:12" s="141" customFormat="1" ht="14.25" customHeight="1" hidden="1">
      <c r="A49" s="118">
        <v>71517</v>
      </c>
      <c r="B49" s="31" t="s">
        <v>76</v>
      </c>
      <c r="C49" s="32" t="s">
        <v>31</v>
      </c>
      <c r="D49" s="32">
        <v>15</v>
      </c>
      <c r="E49" s="33">
        <v>15</v>
      </c>
      <c r="F49" s="34">
        <v>24</v>
      </c>
      <c r="G49" s="167">
        <v>8</v>
      </c>
      <c r="H49" s="175">
        <f>G49+G49*20%</f>
        <v>9.6</v>
      </c>
      <c r="I49" s="142"/>
      <c r="J49" s="143"/>
      <c r="K49" s="144"/>
      <c r="L49" s="178">
        <f>H49/500*D49</f>
        <v>0.288</v>
      </c>
    </row>
    <row r="50" spans="1:12" s="141" customFormat="1" ht="13.5" customHeight="1" hidden="1" thickBot="1">
      <c r="A50" s="119">
        <v>71518</v>
      </c>
      <c r="B50" s="108" t="s">
        <v>77</v>
      </c>
      <c r="C50" s="109" t="s">
        <v>31</v>
      </c>
      <c r="D50" s="109">
        <v>15</v>
      </c>
      <c r="E50" s="110">
        <v>15</v>
      </c>
      <c r="F50" s="60">
        <v>24</v>
      </c>
      <c r="G50" s="168">
        <v>8</v>
      </c>
      <c r="H50" s="176">
        <f>G50+G50*20%</f>
        <v>9.6</v>
      </c>
      <c r="I50" s="145"/>
      <c r="J50" s="146"/>
      <c r="K50" s="147"/>
      <c r="L50" s="179">
        <f>H50/500*D50</f>
        <v>0.288</v>
      </c>
    </row>
    <row r="51" spans="1:8" ht="13.5" customHeight="1" hidden="1">
      <c r="A51" s="54"/>
      <c r="B51" s="42"/>
      <c r="C51" s="38"/>
      <c r="D51" s="38"/>
      <c r="E51" s="39"/>
      <c r="F51" s="40"/>
      <c r="G51" s="165"/>
      <c r="H51" s="41"/>
    </row>
    <row r="52" spans="1:8" ht="11.25" customHeight="1" hidden="1">
      <c r="A52" s="231" t="s">
        <v>29</v>
      </c>
      <c r="B52" s="55"/>
      <c r="C52" s="70"/>
      <c r="D52" s="73"/>
      <c r="E52" s="70"/>
      <c r="F52" s="30"/>
      <c r="G52" s="201"/>
      <c r="H52" s="202"/>
    </row>
    <row r="53" spans="1:12" ht="13.5" customHeight="1" hidden="1">
      <c r="A53" s="232">
        <v>3225</v>
      </c>
      <c r="B53" s="103" t="s">
        <v>30</v>
      </c>
      <c r="C53" s="233" t="s">
        <v>31</v>
      </c>
      <c r="D53" s="234">
        <v>2</v>
      </c>
      <c r="E53" s="233">
        <v>10</v>
      </c>
      <c r="F53" s="197">
        <v>12</v>
      </c>
      <c r="G53" s="198"/>
      <c r="H53" s="204">
        <f>G53+G53*20%</f>
        <v>0</v>
      </c>
      <c r="I53" s="36">
        <f>H53/I45</f>
        <v>0</v>
      </c>
      <c r="J53" s="90" t="s">
        <v>16</v>
      </c>
      <c r="K53" s="91"/>
      <c r="L53" s="96">
        <f>H53/1000*D53</f>
        <v>0</v>
      </c>
    </row>
    <row r="54" spans="1:14" ht="13.5" hidden="1" thickBot="1">
      <c r="A54" s="235">
        <v>3224</v>
      </c>
      <c r="B54" s="236" t="s">
        <v>112</v>
      </c>
      <c r="C54" s="237" t="s">
        <v>31</v>
      </c>
      <c r="D54" s="238">
        <v>2</v>
      </c>
      <c r="E54" s="237">
        <v>10</v>
      </c>
      <c r="F54" s="216">
        <v>38</v>
      </c>
      <c r="G54" s="209">
        <v>36.48</v>
      </c>
      <c r="H54" s="210">
        <v>34.96</v>
      </c>
      <c r="I54" s="98">
        <f>H54/I10</f>
        <v>0.01239276852180078</v>
      </c>
      <c r="J54" s="99" t="s">
        <v>16</v>
      </c>
      <c r="K54" s="100" t="s">
        <v>17</v>
      </c>
      <c r="L54" s="179">
        <v>33.44</v>
      </c>
      <c r="M54" s="1" t="s">
        <v>17</v>
      </c>
      <c r="N54" s="1" t="s">
        <v>17</v>
      </c>
    </row>
    <row r="55" spans="1:9" ht="3.75" customHeight="1">
      <c r="A55" s="56"/>
      <c r="B55" s="61"/>
      <c r="C55" s="56"/>
      <c r="D55" s="57"/>
      <c r="E55" s="56"/>
      <c r="F55" s="62"/>
      <c r="G55" s="165"/>
      <c r="H55" s="41"/>
      <c r="I55" s="63"/>
    </row>
    <row r="56" spans="1:9" ht="3.75" customHeight="1">
      <c r="A56" s="56"/>
      <c r="B56" s="61"/>
      <c r="C56" s="56"/>
      <c r="D56" s="57"/>
      <c r="E56" s="56"/>
      <c r="F56" s="62"/>
      <c r="G56" s="165"/>
      <c r="H56" s="41"/>
      <c r="I56" s="63"/>
    </row>
    <row r="57" spans="1:12" s="243" customFormat="1" ht="14.25" customHeight="1" thickBot="1">
      <c r="A57" s="231" t="s">
        <v>32</v>
      </c>
      <c r="B57" s="244"/>
      <c r="C57" s="245"/>
      <c r="D57" s="246"/>
      <c r="E57" s="245"/>
      <c r="F57" s="247"/>
      <c r="G57" s="248"/>
      <c r="H57" s="249"/>
      <c r="I57" s="239"/>
      <c r="J57" s="240"/>
      <c r="K57" s="241"/>
      <c r="L57" s="242"/>
    </row>
    <row r="58" spans="1:14" ht="14.25" customHeight="1" hidden="1">
      <c r="A58" s="233"/>
      <c r="B58" s="250" t="s">
        <v>33</v>
      </c>
      <c r="C58" s="195" t="s">
        <v>15</v>
      </c>
      <c r="D58" s="234">
        <v>23</v>
      </c>
      <c r="E58" s="233">
        <v>10</v>
      </c>
      <c r="F58" s="197">
        <v>8</v>
      </c>
      <c r="G58" s="198">
        <v>87342</v>
      </c>
      <c r="H58" s="204">
        <f>G58+G58*20%</f>
        <v>104810.4</v>
      </c>
      <c r="I58" s="36">
        <f>H58/I10</f>
        <v>37.15363346331088</v>
      </c>
      <c r="J58" s="3" t="s">
        <v>21</v>
      </c>
      <c r="L58" s="37">
        <f>H58/1000*D58</f>
        <v>2410.6391999999996</v>
      </c>
      <c r="N58" s="1" t="s">
        <v>17</v>
      </c>
    </row>
    <row r="59" spans="1:14" ht="15" customHeight="1" hidden="1">
      <c r="A59" s="251"/>
      <c r="B59" s="252" t="s">
        <v>34</v>
      </c>
      <c r="C59" s="253" t="s">
        <v>15</v>
      </c>
      <c r="D59" s="254">
        <v>23</v>
      </c>
      <c r="E59" s="251">
        <v>10</v>
      </c>
      <c r="F59" s="255">
        <v>8</v>
      </c>
      <c r="G59" s="256">
        <v>86208</v>
      </c>
      <c r="H59" s="257">
        <f>G59+G59*20%</f>
        <v>103449.6</v>
      </c>
      <c r="I59" s="122">
        <f>H59/I10</f>
        <v>36.67125132931585</v>
      </c>
      <c r="J59" s="3" t="s">
        <v>21</v>
      </c>
      <c r="L59" s="123">
        <f>H59/1000*D59</f>
        <v>2379.3408</v>
      </c>
      <c r="N59" s="1" t="s">
        <v>17</v>
      </c>
    </row>
    <row r="60" spans="1:12" ht="13.5" customHeight="1">
      <c r="A60" s="258"/>
      <c r="B60" s="259" t="s">
        <v>35</v>
      </c>
      <c r="C60" s="189" t="s">
        <v>15</v>
      </c>
      <c r="D60" s="260">
        <v>23</v>
      </c>
      <c r="E60" s="261">
        <v>10</v>
      </c>
      <c r="F60" s="211">
        <v>30.2</v>
      </c>
      <c r="G60" s="191">
        <v>29</v>
      </c>
      <c r="H60" s="192">
        <v>28.39</v>
      </c>
      <c r="I60" s="92" t="e">
        <f>H60/I11</f>
        <v>#DIV/0!</v>
      </c>
      <c r="J60" s="93" t="s">
        <v>21</v>
      </c>
      <c r="K60" s="94"/>
      <c r="L60" s="177">
        <v>23.4</v>
      </c>
    </row>
    <row r="61" spans="1:12" ht="13.5" customHeight="1" thickBot="1">
      <c r="A61" s="235"/>
      <c r="B61" s="262" t="s">
        <v>36</v>
      </c>
      <c r="C61" s="207" t="s">
        <v>15</v>
      </c>
      <c r="D61" s="238">
        <v>23</v>
      </c>
      <c r="E61" s="237">
        <v>10</v>
      </c>
      <c r="F61" s="216">
        <v>30.2</v>
      </c>
      <c r="G61" s="209">
        <v>29</v>
      </c>
      <c r="H61" s="210">
        <v>28.39</v>
      </c>
      <c r="I61" s="98">
        <f>H61/I10</f>
        <v>0.010063807160581355</v>
      </c>
      <c r="J61" s="99" t="s">
        <v>21</v>
      </c>
      <c r="K61" s="121"/>
      <c r="L61" s="179">
        <v>23.4</v>
      </c>
    </row>
    <row r="62" spans="1:12" ht="8.25" customHeight="1">
      <c r="A62" s="56"/>
      <c r="B62" s="61"/>
      <c r="C62" s="38"/>
      <c r="D62" s="57"/>
      <c r="E62" s="56"/>
      <c r="F62" s="62"/>
      <c r="G62" s="165"/>
      <c r="H62" s="41"/>
      <c r="I62" s="63"/>
      <c r="K62" s="44"/>
      <c r="L62" s="66"/>
    </row>
    <row r="63" spans="1:12" ht="12" customHeight="1">
      <c r="A63" s="56"/>
      <c r="B63" s="61"/>
      <c r="C63" s="38"/>
      <c r="D63" s="57"/>
      <c r="E63" s="56"/>
      <c r="F63" s="62"/>
      <c r="G63" s="165"/>
      <c r="H63" s="41"/>
      <c r="I63" s="63"/>
      <c r="K63" s="44"/>
      <c r="L63" s="66"/>
    </row>
    <row r="64" spans="1:9" ht="34.5" customHeight="1">
      <c r="A64" s="56"/>
      <c r="B64" s="61"/>
      <c r="C64" s="67"/>
      <c r="D64" s="68" t="s">
        <v>125</v>
      </c>
      <c r="E64" s="56"/>
      <c r="F64" s="62"/>
      <c r="G64" s="165"/>
      <c r="H64" s="41"/>
      <c r="I64" s="63"/>
    </row>
    <row r="65" spans="1:9" ht="3.75" customHeight="1">
      <c r="A65" s="56"/>
      <c r="B65" s="61"/>
      <c r="C65" s="56"/>
      <c r="D65" s="57"/>
      <c r="E65" s="56"/>
      <c r="F65" s="62"/>
      <c r="G65" s="165"/>
      <c r="H65" s="41"/>
      <c r="I65" s="63"/>
    </row>
    <row r="66" spans="1:9" ht="11.25" customHeight="1" hidden="1">
      <c r="A66" s="26" t="s">
        <v>37</v>
      </c>
      <c r="B66" s="61"/>
      <c r="C66" s="56"/>
      <c r="D66" s="57"/>
      <c r="E66" s="56"/>
      <c r="F66" s="62"/>
      <c r="G66" s="165"/>
      <c r="H66" s="41"/>
      <c r="I66" s="63"/>
    </row>
    <row r="67" spans="1:14" ht="23.25" customHeight="1" hidden="1">
      <c r="A67" s="64"/>
      <c r="B67" s="31" t="s">
        <v>38</v>
      </c>
      <c r="C67" s="32" t="s">
        <v>15</v>
      </c>
      <c r="D67" s="69">
        <v>10</v>
      </c>
      <c r="E67" s="33">
        <v>10</v>
      </c>
      <c r="F67" s="34">
        <v>12</v>
      </c>
      <c r="G67" s="163">
        <v>0</v>
      </c>
      <c r="H67" s="35">
        <f>G67+G67*20%</f>
        <v>0</v>
      </c>
      <c r="I67" s="36">
        <f>H67/I10</f>
        <v>0</v>
      </c>
      <c r="J67" s="3" t="s">
        <v>21</v>
      </c>
      <c r="L67" s="37">
        <f>H67/1000*D67</f>
        <v>0</v>
      </c>
      <c r="N67" s="1" t="s">
        <v>17</v>
      </c>
    </row>
    <row r="68" spans="1:9" ht="12" customHeight="1" hidden="1">
      <c r="A68" s="53" t="s">
        <v>27</v>
      </c>
      <c r="B68" s="61"/>
      <c r="C68" s="56"/>
      <c r="D68" s="57"/>
      <c r="E68" s="56"/>
      <c r="F68" s="40"/>
      <c r="G68" s="165"/>
      <c r="H68" s="41"/>
      <c r="I68" s="63"/>
    </row>
    <row r="69" spans="1:14" ht="21.75" customHeight="1" hidden="1">
      <c r="A69" s="64"/>
      <c r="B69" s="31" t="s">
        <v>39</v>
      </c>
      <c r="C69" s="32" t="s">
        <v>15</v>
      </c>
      <c r="D69" s="65">
        <v>20</v>
      </c>
      <c r="E69" s="33">
        <v>10</v>
      </c>
      <c r="F69" s="34">
        <v>12</v>
      </c>
      <c r="G69" s="163" t="s">
        <v>40</v>
      </c>
      <c r="H69" s="35" t="s">
        <v>40</v>
      </c>
      <c r="I69" s="36" t="e">
        <f>H69/I10</f>
        <v>#VALUE!</v>
      </c>
      <c r="J69" s="3" t="s">
        <v>21</v>
      </c>
      <c r="L69" s="37" t="s">
        <v>40</v>
      </c>
      <c r="N69" s="1" t="s">
        <v>17</v>
      </c>
    </row>
    <row r="70" spans="1:9" ht="13.5" thickBot="1">
      <c r="A70" s="89" t="s">
        <v>113</v>
      </c>
      <c r="B70" s="55"/>
      <c r="C70" s="70"/>
      <c r="D70" s="73"/>
      <c r="E70" s="70"/>
      <c r="F70" s="30"/>
      <c r="G70" s="201"/>
      <c r="H70" s="202"/>
      <c r="I70" s="63"/>
    </row>
    <row r="71" spans="1:12" ht="12.75">
      <c r="A71" s="361"/>
      <c r="B71" s="367" t="s">
        <v>114</v>
      </c>
      <c r="C71" s="261" t="s">
        <v>157</v>
      </c>
      <c r="D71" s="260">
        <v>2</v>
      </c>
      <c r="E71" s="261">
        <v>6</v>
      </c>
      <c r="F71" s="211">
        <v>43.8</v>
      </c>
      <c r="G71" s="336">
        <v>54.12</v>
      </c>
      <c r="H71" s="211">
        <v>43.8</v>
      </c>
      <c r="I71" s="92" t="e">
        <f>H71/I9</f>
        <v>#VALUE!</v>
      </c>
      <c r="J71" s="337" t="s">
        <v>16</v>
      </c>
      <c r="K71" s="338"/>
      <c r="L71" s="377">
        <v>54.12</v>
      </c>
    </row>
    <row r="72" spans="1:14" ht="12.75" customHeight="1">
      <c r="A72" s="362"/>
      <c r="B72" s="368" t="s">
        <v>115</v>
      </c>
      <c r="C72" s="233" t="s">
        <v>31</v>
      </c>
      <c r="D72" s="234">
        <v>2</v>
      </c>
      <c r="E72" s="233">
        <v>6</v>
      </c>
      <c r="F72" s="212">
        <v>46.1</v>
      </c>
      <c r="G72" s="339">
        <v>46.1</v>
      </c>
      <c r="H72" s="212">
        <v>46.1</v>
      </c>
      <c r="I72" s="36">
        <f>H72/I10</f>
        <v>0.0163417227933357</v>
      </c>
      <c r="J72" s="340" t="s">
        <v>16</v>
      </c>
      <c r="K72" s="341"/>
      <c r="L72" s="378">
        <v>46.1</v>
      </c>
      <c r="N72" s="5" t="s">
        <v>17</v>
      </c>
    </row>
    <row r="73" spans="1:14" ht="12.75" customHeight="1" hidden="1" thickBot="1">
      <c r="A73" s="363"/>
      <c r="B73" s="368" t="s">
        <v>116</v>
      </c>
      <c r="C73" s="233" t="s">
        <v>41</v>
      </c>
      <c r="D73" s="234">
        <v>3</v>
      </c>
      <c r="E73" s="233">
        <v>6</v>
      </c>
      <c r="F73" s="212">
        <v>31.56</v>
      </c>
      <c r="G73" s="339">
        <v>31.56</v>
      </c>
      <c r="H73" s="212">
        <v>31.56</v>
      </c>
      <c r="I73" s="36" t="e">
        <f>H73/I11</f>
        <v>#DIV/0!</v>
      </c>
      <c r="J73" s="340" t="s">
        <v>16</v>
      </c>
      <c r="K73" s="341"/>
      <c r="L73" s="342">
        <v>31.56</v>
      </c>
      <c r="N73" s="1" t="s">
        <v>17</v>
      </c>
    </row>
    <row r="74" spans="1:14" ht="12.75" customHeight="1" hidden="1">
      <c r="A74" s="364"/>
      <c r="B74" s="369" t="s">
        <v>42</v>
      </c>
      <c r="C74" s="64" t="s">
        <v>31</v>
      </c>
      <c r="D74" s="65">
        <v>2</v>
      </c>
      <c r="E74" s="64">
        <v>12</v>
      </c>
      <c r="F74" s="34">
        <v>24</v>
      </c>
      <c r="G74" s="163">
        <v>0</v>
      </c>
      <c r="H74" s="35">
        <f>G74+G74*20%</f>
        <v>0</v>
      </c>
      <c r="I74" s="36">
        <f>H74/I12</f>
        <v>0</v>
      </c>
      <c r="J74" s="90" t="s">
        <v>16</v>
      </c>
      <c r="K74" s="91"/>
      <c r="L74" s="96">
        <f>H74/500*D74</f>
        <v>0</v>
      </c>
      <c r="N74" s="5" t="s">
        <v>17</v>
      </c>
    </row>
    <row r="75" spans="1:14" ht="12" customHeight="1" hidden="1" thickBot="1">
      <c r="A75" s="365"/>
      <c r="B75" s="369" t="s">
        <v>58</v>
      </c>
      <c r="C75" s="64" t="s">
        <v>41</v>
      </c>
      <c r="D75" s="65">
        <v>2</v>
      </c>
      <c r="E75" s="64">
        <v>6</v>
      </c>
      <c r="F75" s="34">
        <v>24</v>
      </c>
      <c r="G75" s="163">
        <v>206170</v>
      </c>
      <c r="H75" s="35">
        <f>G75+G75*20%</f>
        <v>247404</v>
      </c>
      <c r="I75" s="36">
        <f>H75/I13</f>
        <v>15619.862226399893</v>
      </c>
      <c r="J75" s="90" t="s">
        <v>16</v>
      </c>
      <c r="K75" s="91"/>
      <c r="L75" s="96">
        <f>H75/750*D75</f>
        <v>659.744</v>
      </c>
      <c r="M75" s="5"/>
      <c r="N75" s="5"/>
    </row>
    <row r="76" spans="1:12" ht="12" customHeight="1" hidden="1">
      <c r="A76" s="53" t="s">
        <v>43</v>
      </c>
      <c r="B76" s="369"/>
      <c r="C76" s="64"/>
      <c r="D76" s="65"/>
      <c r="E76" s="64"/>
      <c r="F76" s="34"/>
      <c r="G76" s="163"/>
      <c r="H76" s="35"/>
      <c r="I76" s="36"/>
      <c r="J76" s="90"/>
      <c r="K76" s="91"/>
      <c r="L76" s="370"/>
    </row>
    <row r="77" spans="1:14" ht="13.5" customHeight="1" hidden="1">
      <c r="A77" s="366"/>
      <c r="B77" s="371" t="s">
        <v>44</v>
      </c>
      <c r="C77" s="32" t="s">
        <v>15</v>
      </c>
      <c r="D77" s="65">
        <v>4</v>
      </c>
      <c r="E77" s="33">
        <v>12</v>
      </c>
      <c r="F77" s="34">
        <v>24</v>
      </c>
      <c r="G77" s="163">
        <v>0</v>
      </c>
      <c r="H77" s="35">
        <f>G77+G77*20%</f>
        <v>0</v>
      </c>
      <c r="I77" s="36">
        <f>H77/I15</f>
        <v>0</v>
      </c>
      <c r="J77" s="90" t="s">
        <v>16</v>
      </c>
      <c r="K77" s="91"/>
      <c r="L77" s="96">
        <f>H77/500*D77</f>
        <v>0</v>
      </c>
      <c r="N77" s="5" t="s">
        <v>17</v>
      </c>
    </row>
    <row r="78" spans="1:14" ht="13.5" customHeight="1" thickBot="1">
      <c r="A78" s="56"/>
      <c r="B78" s="379" t="s">
        <v>150</v>
      </c>
      <c r="C78" s="372" t="s">
        <v>15</v>
      </c>
      <c r="D78" s="375">
        <v>18</v>
      </c>
      <c r="E78" s="376">
        <v>6</v>
      </c>
      <c r="F78" s="216">
        <v>21.1</v>
      </c>
      <c r="G78" s="334">
        <v>21.1</v>
      </c>
      <c r="H78" s="216">
        <v>21.1</v>
      </c>
      <c r="I78" s="373"/>
      <c r="J78" s="335"/>
      <c r="K78" s="335"/>
      <c r="L78" s="374">
        <v>21.1</v>
      </c>
      <c r="N78" s="5" t="s">
        <v>17</v>
      </c>
    </row>
    <row r="79" spans="1:13" ht="12" customHeight="1">
      <c r="A79" s="56"/>
      <c r="B79" s="61"/>
      <c r="C79" s="56"/>
      <c r="D79" s="57"/>
      <c r="E79" s="56"/>
      <c r="F79" s="40"/>
      <c r="G79" s="165"/>
      <c r="H79" s="41"/>
      <c r="I79" s="63"/>
      <c r="L79" s="66"/>
      <c r="M79" s="5"/>
    </row>
    <row r="80" spans="1:13" ht="12" customHeight="1">
      <c r="A80" s="56"/>
      <c r="B80" s="61"/>
      <c r="C80" s="67"/>
      <c r="D80" s="68" t="s">
        <v>54</v>
      </c>
      <c r="E80" s="56"/>
      <c r="F80" s="40"/>
      <c r="G80" s="165"/>
      <c r="H80" s="41"/>
      <c r="I80" s="63"/>
      <c r="L80" s="66"/>
      <c r="M80" s="5"/>
    </row>
    <row r="81" spans="1:13" ht="12" customHeight="1">
      <c r="A81" s="56"/>
      <c r="B81" s="61"/>
      <c r="C81" s="56"/>
      <c r="D81" s="57"/>
      <c r="E81" s="56"/>
      <c r="F81" s="40"/>
      <c r="G81" s="165"/>
      <c r="H81" s="41"/>
      <c r="I81" s="63"/>
      <c r="L81" s="66"/>
      <c r="M81" s="5"/>
    </row>
    <row r="82" spans="1:13" ht="12" customHeight="1">
      <c r="A82" s="56"/>
      <c r="B82" s="61"/>
      <c r="C82" s="56"/>
      <c r="D82" s="57"/>
      <c r="E82" s="56"/>
      <c r="F82" s="40"/>
      <c r="G82" s="165"/>
      <c r="H82" s="41"/>
      <c r="I82" s="63"/>
      <c r="L82" s="66"/>
      <c r="M82" s="5"/>
    </row>
    <row r="83" spans="1:8" ht="17.25" customHeight="1" thickBot="1">
      <c r="A83" s="231" t="s">
        <v>29</v>
      </c>
      <c r="B83" s="55"/>
      <c r="C83" s="70"/>
      <c r="D83" s="73"/>
      <c r="E83" s="70"/>
      <c r="F83" s="360"/>
      <c r="G83" s="201"/>
      <c r="H83" s="202"/>
    </row>
    <row r="84" spans="1:12" ht="12" customHeight="1">
      <c r="A84" s="263" t="s">
        <v>55</v>
      </c>
      <c r="B84" s="264" t="s">
        <v>117</v>
      </c>
      <c r="C84" s="265" t="s">
        <v>15</v>
      </c>
      <c r="D84" s="266">
        <v>8</v>
      </c>
      <c r="E84" s="267">
        <v>6</v>
      </c>
      <c r="F84" s="294">
        <v>36.9</v>
      </c>
      <c r="G84" s="268">
        <v>34.85</v>
      </c>
      <c r="H84" s="269">
        <v>34.69</v>
      </c>
      <c r="I84" s="270" t="e">
        <f>H84/#REF!</f>
        <v>#REF!</v>
      </c>
      <c r="J84" s="125"/>
      <c r="K84" s="271"/>
      <c r="L84" s="272">
        <v>26.91</v>
      </c>
    </row>
    <row r="85" spans="1:14" ht="12" customHeight="1" hidden="1">
      <c r="A85" s="273" t="s">
        <v>89</v>
      </c>
      <c r="B85" s="274" t="s">
        <v>88</v>
      </c>
      <c r="C85" s="275" t="s">
        <v>15</v>
      </c>
      <c r="D85" s="276">
        <v>8</v>
      </c>
      <c r="E85" s="275">
        <v>6</v>
      </c>
      <c r="F85" s="295">
        <v>26.9</v>
      </c>
      <c r="G85" s="277">
        <v>25.83</v>
      </c>
      <c r="H85" s="278">
        <v>25.29</v>
      </c>
      <c r="I85" s="279" t="e">
        <f>H85/I81</f>
        <v>#DIV/0!</v>
      </c>
      <c r="J85" s="76" t="s">
        <v>16</v>
      </c>
      <c r="K85" s="280"/>
      <c r="L85" s="281">
        <v>24.21</v>
      </c>
      <c r="N85" s="1" t="s">
        <v>17</v>
      </c>
    </row>
    <row r="86" spans="1:14" ht="12" customHeight="1" hidden="1" thickBot="1">
      <c r="A86" s="273" t="s">
        <v>89</v>
      </c>
      <c r="B86" s="274" t="s">
        <v>59</v>
      </c>
      <c r="C86" s="282" t="s">
        <v>57</v>
      </c>
      <c r="D86" s="276"/>
      <c r="E86" s="275">
        <v>50</v>
      </c>
      <c r="F86" s="295">
        <v>24</v>
      </c>
      <c r="G86" s="277">
        <v>120850</v>
      </c>
      <c r="H86" s="278">
        <f>G86+G86*20%</f>
        <v>145020</v>
      </c>
      <c r="I86" s="279">
        <f>H86/I54</f>
        <v>11701985.697940504</v>
      </c>
      <c r="J86" s="76"/>
      <c r="K86" s="280"/>
      <c r="L86" s="281">
        <f>H86/E86</f>
        <v>2900.4</v>
      </c>
      <c r="N86" s="1" t="s">
        <v>17</v>
      </c>
    </row>
    <row r="87" spans="1:12" ht="12" customHeight="1" hidden="1">
      <c r="A87" s="273" t="s">
        <v>71</v>
      </c>
      <c r="B87" s="274" t="s">
        <v>72</v>
      </c>
      <c r="C87" s="282" t="s">
        <v>15</v>
      </c>
      <c r="D87" s="276">
        <v>8</v>
      </c>
      <c r="E87" s="275">
        <v>6</v>
      </c>
      <c r="F87" s="295">
        <v>35.4</v>
      </c>
      <c r="G87" s="277">
        <v>33.98</v>
      </c>
      <c r="H87" s="278">
        <v>33.28</v>
      </c>
      <c r="I87" s="279"/>
      <c r="J87" s="76"/>
      <c r="K87" s="280"/>
      <c r="L87" s="281">
        <v>31.86</v>
      </c>
    </row>
    <row r="88" spans="1:12" s="158" customFormat="1" ht="12" customHeight="1">
      <c r="A88" s="273" t="s">
        <v>90</v>
      </c>
      <c r="B88" s="283" t="s">
        <v>97</v>
      </c>
      <c r="C88" s="282" t="s">
        <v>15</v>
      </c>
      <c r="D88" s="276">
        <v>8</v>
      </c>
      <c r="E88" s="275">
        <v>6</v>
      </c>
      <c r="F88" s="295">
        <v>50.25</v>
      </c>
      <c r="G88" s="277">
        <v>48.23</v>
      </c>
      <c r="H88" s="278">
        <v>47.23</v>
      </c>
      <c r="I88" s="279" t="e">
        <f>H88/#REF!</f>
        <v>#REF!</v>
      </c>
      <c r="J88" s="76"/>
      <c r="K88" s="280"/>
      <c r="L88" s="281">
        <v>36</v>
      </c>
    </row>
    <row r="89" spans="1:12" ht="12" customHeight="1" hidden="1">
      <c r="A89" s="273" t="s">
        <v>91</v>
      </c>
      <c r="B89" s="274" t="s">
        <v>63</v>
      </c>
      <c r="C89" s="282" t="s">
        <v>15</v>
      </c>
      <c r="D89" s="276">
        <v>8</v>
      </c>
      <c r="E89" s="275">
        <v>6</v>
      </c>
      <c r="F89" s="295">
        <v>24</v>
      </c>
      <c r="G89" s="277">
        <v>22.08</v>
      </c>
      <c r="H89" s="278">
        <f>G89+G89*20%</f>
        <v>26.496</v>
      </c>
      <c r="I89" s="279"/>
      <c r="J89" s="76"/>
      <c r="K89" s="280"/>
      <c r="L89" s="281">
        <f>H89/1000*D89</f>
        <v>0.211968</v>
      </c>
    </row>
    <row r="90" spans="1:14" ht="12" customHeight="1" hidden="1">
      <c r="A90" s="273" t="s">
        <v>92</v>
      </c>
      <c r="B90" s="283" t="s">
        <v>64</v>
      </c>
      <c r="C90" s="275" t="s">
        <v>57</v>
      </c>
      <c r="D90" s="276"/>
      <c r="E90" s="275">
        <v>50</v>
      </c>
      <c r="F90" s="295">
        <v>15</v>
      </c>
      <c r="G90" s="277">
        <v>14.25</v>
      </c>
      <c r="H90" s="278">
        <v>13.5</v>
      </c>
      <c r="I90" s="279" t="e">
        <f>H90/I55</f>
        <v>#DIV/0!</v>
      </c>
      <c r="J90" s="76"/>
      <c r="K90" s="280"/>
      <c r="L90" s="281">
        <v>12.75</v>
      </c>
      <c r="N90" s="1" t="s">
        <v>17</v>
      </c>
    </row>
    <row r="91" spans="1:14" ht="12" customHeight="1" hidden="1" thickBot="1">
      <c r="A91" s="273" t="s">
        <v>93</v>
      </c>
      <c r="B91" s="274" t="s">
        <v>56</v>
      </c>
      <c r="C91" s="282" t="s">
        <v>57</v>
      </c>
      <c r="D91" s="276"/>
      <c r="E91" s="275">
        <v>150</v>
      </c>
      <c r="F91" s="295">
        <v>24</v>
      </c>
      <c r="G91" s="277">
        <v>212550</v>
      </c>
      <c r="H91" s="278">
        <f>G91+G91*20%</f>
        <v>255060</v>
      </c>
      <c r="I91" s="279" t="e">
        <f>H91/I56</f>
        <v>#DIV/0!</v>
      </c>
      <c r="J91" s="76"/>
      <c r="K91" s="280"/>
      <c r="L91" s="281">
        <f>H91/E91</f>
        <v>1700.4</v>
      </c>
      <c r="N91" s="1" t="s">
        <v>17</v>
      </c>
    </row>
    <row r="92" spans="1:14" ht="25.5" customHeight="1" hidden="1">
      <c r="A92" s="273" t="s">
        <v>94</v>
      </c>
      <c r="B92" s="284" t="s">
        <v>65</v>
      </c>
      <c r="C92" s="275" t="s">
        <v>57</v>
      </c>
      <c r="D92" s="276"/>
      <c r="E92" s="275">
        <v>100</v>
      </c>
      <c r="F92" s="295">
        <v>40</v>
      </c>
      <c r="G92" s="277">
        <v>38</v>
      </c>
      <c r="H92" s="278">
        <v>36</v>
      </c>
      <c r="I92" s="279" t="e">
        <f>H92/I57</f>
        <v>#DIV/0!</v>
      </c>
      <c r="J92" s="76"/>
      <c r="K92" s="280"/>
      <c r="L92" s="281">
        <v>34</v>
      </c>
      <c r="N92" s="1" t="s">
        <v>17</v>
      </c>
    </row>
    <row r="93" spans="1:12" ht="15" customHeight="1" hidden="1" thickBot="1">
      <c r="A93" s="285" t="s">
        <v>95</v>
      </c>
      <c r="B93" s="236" t="s">
        <v>96</v>
      </c>
      <c r="C93" s="286" t="s">
        <v>57</v>
      </c>
      <c r="D93" s="287"/>
      <c r="E93" s="286">
        <v>150</v>
      </c>
      <c r="F93" s="296">
        <v>65</v>
      </c>
      <c r="G93" s="289">
        <v>65</v>
      </c>
      <c r="H93" s="290">
        <v>65</v>
      </c>
      <c r="I93" s="291" t="e">
        <f>H93/I57</f>
        <v>#DIV/0!</v>
      </c>
      <c r="J93" s="288"/>
      <c r="K93" s="292"/>
      <c r="L93" s="293">
        <v>65</v>
      </c>
    </row>
    <row r="94" spans="1:12" ht="15" customHeight="1">
      <c r="A94" s="343"/>
      <c r="B94" s="344"/>
      <c r="C94" s="343"/>
      <c r="D94" s="345"/>
      <c r="E94" s="343"/>
      <c r="F94" s="346"/>
      <c r="G94" s="169"/>
      <c r="H94" s="347"/>
      <c r="I94" s="348"/>
      <c r="J94" s="300"/>
      <c r="K94" s="349"/>
      <c r="L94" s="350"/>
    </row>
    <row r="95" spans="1:12" ht="27" customHeight="1" hidden="1" thickBot="1">
      <c r="A95" s="385" t="s">
        <v>146</v>
      </c>
      <c r="B95" s="386"/>
      <c r="C95" s="282" t="s">
        <v>15</v>
      </c>
      <c r="D95" s="352">
        <v>8</v>
      </c>
      <c r="E95" s="351">
        <v>6</v>
      </c>
      <c r="F95" s="353">
        <v>27.35</v>
      </c>
      <c r="G95" s="354">
        <v>27.35</v>
      </c>
      <c r="H95" s="355">
        <v>27.35</v>
      </c>
      <c r="I95" s="356"/>
      <c r="J95" s="357"/>
      <c r="K95" s="358"/>
      <c r="L95" s="359">
        <v>27.35</v>
      </c>
    </row>
    <row r="96" spans="1:12" ht="12" customHeight="1">
      <c r="A96" s="56"/>
      <c r="B96" s="88"/>
      <c r="C96" s="56"/>
      <c r="D96" s="57"/>
      <c r="E96" s="56"/>
      <c r="F96" s="40"/>
      <c r="G96" s="165"/>
      <c r="H96" s="41"/>
      <c r="I96" s="63"/>
      <c r="L96" s="66"/>
    </row>
    <row r="97" spans="1:12" ht="12" customHeight="1">
      <c r="A97" s="56"/>
      <c r="B97" s="71" t="s">
        <v>124</v>
      </c>
      <c r="C97" s="56"/>
      <c r="D97" s="57"/>
      <c r="E97" s="56"/>
      <c r="F97" s="40"/>
      <c r="G97" s="165"/>
      <c r="H97" s="41"/>
      <c r="I97" s="63"/>
      <c r="L97" s="66"/>
    </row>
    <row r="98" spans="1:12" ht="12" customHeight="1">
      <c r="A98" s="89" t="s">
        <v>60</v>
      </c>
      <c r="B98" s="88"/>
      <c r="C98" s="56"/>
      <c r="D98" s="57"/>
      <c r="E98" s="56"/>
      <c r="F98" s="40"/>
      <c r="G98" s="165"/>
      <c r="H98" s="41"/>
      <c r="I98" s="63"/>
      <c r="L98" s="66"/>
    </row>
    <row r="99" spans="1:12" ht="12" customHeight="1">
      <c r="A99" s="56"/>
      <c r="B99" s="88"/>
      <c r="C99" s="56"/>
      <c r="D99" s="57"/>
      <c r="E99" s="56"/>
      <c r="F99" s="40"/>
      <c r="G99" s="165"/>
      <c r="H99" s="41"/>
      <c r="I99" s="63"/>
      <c r="L99" s="66"/>
    </row>
    <row r="100" spans="1:12" ht="12" customHeight="1" hidden="1">
      <c r="A100" s="297">
        <v>5800134</v>
      </c>
      <c r="B100" s="136" t="s">
        <v>69</v>
      </c>
      <c r="C100" s="261" t="s">
        <v>118</v>
      </c>
      <c r="D100" s="260"/>
      <c r="E100" s="261">
        <v>12</v>
      </c>
      <c r="F100" s="211">
        <v>4</v>
      </c>
      <c r="G100" s="191">
        <v>3.8</v>
      </c>
      <c r="H100" s="192">
        <v>3.6</v>
      </c>
      <c r="I100" s="92"/>
      <c r="J100" s="93"/>
      <c r="K100" s="94"/>
      <c r="L100" s="272">
        <v>3.4</v>
      </c>
    </row>
    <row r="101" spans="1:12" ht="12" customHeight="1" hidden="1">
      <c r="A101" s="298">
        <v>5800132</v>
      </c>
      <c r="B101" s="103" t="s">
        <v>67</v>
      </c>
      <c r="C101" s="233" t="s">
        <v>118</v>
      </c>
      <c r="D101" s="234"/>
      <c r="E101" s="233">
        <v>12</v>
      </c>
      <c r="F101" s="212">
        <v>4</v>
      </c>
      <c r="G101" s="198">
        <v>3.8</v>
      </c>
      <c r="H101" s="199">
        <v>3.6</v>
      </c>
      <c r="I101" s="36"/>
      <c r="J101" s="90"/>
      <c r="K101" s="91"/>
      <c r="L101" s="281">
        <v>3.4</v>
      </c>
    </row>
    <row r="102" spans="1:12" ht="12" customHeight="1" hidden="1">
      <c r="A102" s="298">
        <v>5800133</v>
      </c>
      <c r="B102" s="103" t="s">
        <v>68</v>
      </c>
      <c r="C102" s="233" t="s">
        <v>118</v>
      </c>
      <c r="D102" s="234"/>
      <c r="E102" s="233">
        <v>12</v>
      </c>
      <c r="F102" s="212">
        <v>4</v>
      </c>
      <c r="G102" s="198">
        <v>3.8</v>
      </c>
      <c r="H102" s="199">
        <v>3.6</v>
      </c>
      <c r="I102" s="36"/>
      <c r="J102" s="90"/>
      <c r="K102" s="91"/>
      <c r="L102" s="281">
        <v>3.4</v>
      </c>
    </row>
    <row r="103" spans="1:12" ht="12" customHeight="1" hidden="1">
      <c r="A103" s="298">
        <v>520980</v>
      </c>
      <c r="B103" s="103" t="s">
        <v>80</v>
      </c>
      <c r="C103" s="233" t="s">
        <v>118</v>
      </c>
      <c r="D103" s="234"/>
      <c r="E103" s="233">
        <v>12</v>
      </c>
      <c r="F103" s="212">
        <v>5</v>
      </c>
      <c r="G103" s="198">
        <v>4.75</v>
      </c>
      <c r="H103" s="199">
        <v>4.5</v>
      </c>
      <c r="I103" s="36"/>
      <c r="J103" s="90"/>
      <c r="K103" s="91"/>
      <c r="L103" s="281">
        <v>4.25</v>
      </c>
    </row>
    <row r="104" spans="1:12" ht="12" customHeight="1" hidden="1">
      <c r="A104" s="298">
        <v>520982</v>
      </c>
      <c r="B104" s="103" t="s">
        <v>79</v>
      </c>
      <c r="C104" s="233" t="s">
        <v>118</v>
      </c>
      <c r="D104" s="234"/>
      <c r="E104" s="233">
        <v>12</v>
      </c>
      <c r="F104" s="212">
        <v>5</v>
      </c>
      <c r="G104" s="198">
        <v>4.75</v>
      </c>
      <c r="H104" s="199">
        <v>4.5</v>
      </c>
      <c r="I104" s="36"/>
      <c r="J104" s="90"/>
      <c r="K104" s="91"/>
      <c r="L104" s="281">
        <v>4.25</v>
      </c>
    </row>
    <row r="105" spans="1:12" ht="12" customHeight="1" hidden="1">
      <c r="A105" s="298">
        <v>520981</v>
      </c>
      <c r="B105" s="103" t="s">
        <v>81</v>
      </c>
      <c r="C105" s="233" t="s">
        <v>118</v>
      </c>
      <c r="D105" s="234"/>
      <c r="E105" s="233">
        <v>12</v>
      </c>
      <c r="F105" s="212">
        <v>5</v>
      </c>
      <c r="G105" s="198">
        <v>4.75</v>
      </c>
      <c r="H105" s="199">
        <v>4.5</v>
      </c>
      <c r="I105" s="36"/>
      <c r="J105" s="90"/>
      <c r="K105" s="91"/>
      <c r="L105" s="281">
        <v>4.25</v>
      </c>
    </row>
    <row r="106" spans="1:14" ht="12" customHeight="1" hidden="1">
      <c r="A106" s="298">
        <v>520983</v>
      </c>
      <c r="B106" s="103" t="s">
        <v>82</v>
      </c>
      <c r="C106" s="233" t="s">
        <v>118</v>
      </c>
      <c r="D106" s="234"/>
      <c r="E106" s="233">
        <v>12</v>
      </c>
      <c r="F106" s="212">
        <v>5</v>
      </c>
      <c r="G106" s="198">
        <v>4.75</v>
      </c>
      <c r="H106" s="199">
        <v>4.5</v>
      </c>
      <c r="I106" s="36"/>
      <c r="J106" s="90"/>
      <c r="K106" s="91"/>
      <c r="L106" s="281">
        <v>4.25</v>
      </c>
      <c r="N106" s="1" t="s">
        <v>17</v>
      </c>
    </row>
    <row r="107" spans="1:14" ht="12" customHeight="1" hidden="1">
      <c r="A107" s="298">
        <v>820990</v>
      </c>
      <c r="B107" s="103" t="s">
        <v>83</v>
      </c>
      <c r="C107" s="233" t="s">
        <v>118</v>
      </c>
      <c r="D107" s="234"/>
      <c r="E107" s="233">
        <v>12</v>
      </c>
      <c r="F107" s="212">
        <v>5</v>
      </c>
      <c r="G107" s="198">
        <v>4.75</v>
      </c>
      <c r="H107" s="199">
        <v>4.5</v>
      </c>
      <c r="I107" s="36"/>
      <c r="J107" s="90"/>
      <c r="K107" s="91"/>
      <c r="L107" s="281">
        <v>4.25</v>
      </c>
      <c r="N107" s="1" t="s">
        <v>17</v>
      </c>
    </row>
    <row r="108" spans="1:14" ht="12" customHeight="1" hidden="1">
      <c r="A108" s="298">
        <v>820986</v>
      </c>
      <c r="B108" s="103" t="s">
        <v>78</v>
      </c>
      <c r="C108" s="233" t="s">
        <v>118</v>
      </c>
      <c r="D108" s="234"/>
      <c r="E108" s="233">
        <v>12</v>
      </c>
      <c r="F108" s="212">
        <v>5</v>
      </c>
      <c r="G108" s="198">
        <v>4.75</v>
      </c>
      <c r="H108" s="199">
        <v>4.5</v>
      </c>
      <c r="I108" s="36"/>
      <c r="J108" s="90"/>
      <c r="K108" s="91"/>
      <c r="L108" s="281">
        <v>4.25</v>
      </c>
      <c r="N108" s="1" t="s">
        <v>17</v>
      </c>
    </row>
    <row r="109" spans="1:12" ht="25.5" customHeight="1" hidden="1">
      <c r="A109" s="298"/>
      <c r="B109" s="156" t="s">
        <v>84</v>
      </c>
      <c r="C109" s="233" t="s">
        <v>118</v>
      </c>
      <c r="D109" s="234"/>
      <c r="E109" s="233"/>
      <c r="F109" s="212">
        <v>24</v>
      </c>
      <c r="G109" s="198">
        <v>4.17</v>
      </c>
      <c r="H109" s="199">
        <f>G109+G109*20%</f>
        <v>5.004</v>
      </c>
      <c r="I109" s="36"/>
      <c r="J109" s="90"/>
      <c r="K109" s="91"/>
      <c r="L109" s="281"/>
    </row>
    <row r="110" spans="1:12" ht="27" customHeight="1" hidden="1">
      <c r="A110" s="298"/>
      <c r="B110" s="157" t="s">
        <v>85</v>
      </c>
      <c r="C110" s="233" t="s">
        <v>118</v>
      </c>
      <c r="D110" s="234"/>
      <c r="E110" s="233"/>
      <c r="F110" s="212">
        <v>24</v>
      </c>
      <c r="G110" s="198">
        <v>3.75</v>
      </c>
      <c r="H110" s="199">
        <f>G110+G110*20%</f>
        <v>4.5</v>
      </c>
      <c r="I110" s="36"/>
      <c r="J110" s="90"/>
      <c r="K110" s="91"/>
      <c r="L110" s="281"/>
    </row>
    <row r="111" spans="1:12" ht="12" customHeight="1" hidden="1">
      <c r="A111" s="298"/>
      <c r="B111" s="103" t="s">
        <v>86</v>
      </c>
      <c r="C111" s="233" t="s">
        <v>118</v>
      </c>
      <c r="D111" s="234"/>
      <c r="E111" s="233"/>
      <c r="F111" s="212">
        <v>24</v>
      </c>
      <c r="G111" s="198">
        <v>4.17</v>
      </c>
      <c r="H111" s="199">
        <f>G111+G111*20%</f>
        <v>5.004</v>
      </c>
      <c r="I111" s="36"/>
      <c r="J111" s="90"/>
      <c r="K111" s="91"/>
      <c r="L111" s="281"/>
    </row>
    <row r="112" spans="1:12" ht="36.75" customHeight="1" hidden="1">
      <c r="A112" s="298"/>
      <c r="B112" s="157" t="s">
        <v>87</v>
      </c>
      <c r="C112" s="233" t="s">
        <v>118</v>
      </c>
      <c r="D112" s="234"/>
      <c r="E112" s="233"/>
      <c r="F112" s="212">
        <v>24</v>
      </c>
      <c r="G112" s="198">
        <v>4.17</v>
      </c>
      <c r="H112" s="199">
        <f>G112+G112*20%</f>
        <v>5.004</v>
      </c>
      <c r="I112" s="36"/>
      <c r="J112" s="90"/>
      <c r="K112" s="91"/>
      <c r="L112" s="281"/>
    </row>
    <row r="113" spans="1:14" ht="12" customHeight="1">
      <c r="A113" s="298">
        <v>5800099</v>
      </c>
      <c r="B113" s="103" t="s">
        <v>73</v>
      </c>
      <c r="C113" s="233" t="s">
        <v>118</v>
      </c>
      <c r="D113" s="234"/>
      <c r="E113" s="233">
        <v>21</v>
      </c>
      <c r="F113" s="212">
        <v>26</v>
      </c>
      <c r="G113" s="198">
        <v>24.96</v>
      </c>
      <c r="H113" s="199">
        <v>23.92</v>
      </c>
      <c r="I113" s="36"/>
      <c r="J113" s="90"/>
      <c r="K113" s="91"/>
      <c r="L113" s="281">
        <v>22.88</v>
      </c>
      <c r="N113" s="1" t="s">
        <v>17</v>
      </c>
    </row>
    <row r="114" spans="1:14" ht="12" customHeight="1">
      <c r="A114" s="298">
        <v>5800109</v>
      </c>
      <c r="B114" s="103" t="s">
        <v>66</v>
      </c>
      <c r="C114" s="233" t="s">
        <v>118</v>
      </c>
      <c r="D114" s="234"/>
      <c r="E114" s="233">
        <v>24</v>
      </c>
      <c r="F114" s="212">
        <v>18.5</v>
      </c>
      <c r="G114" s="198">
        <v>17.76</v>
      </c>
      <c r="H114" s="199">
        <v>17.02</v>
      </c>
      <c r="I114" s="36"/>
      <c r="J114" s="90"/>
      <c r="K114" s="91"/>
      <c r="L114" s="281">
        <v>16.28</v>
      </c>
      <c r="N114" s="1" t="s">
        <v>17</v>
      </c>
    </row>
    <row r="115" spans="1:14" ht="12" customHeight="1" thickBot="1">
      <c r="A115" s="299">
        <v>5800142</v>
      </c>
      <c r="B115" s="104" t="s">
        <v>61</v>
      </c>
      <c r="C115" s="233" t="s">
        <v>118</v>
      </c>
      <c r="D115" s="238"/>
      <c r="E115" s="237">
        <v>24</v>
      </c>
      <c r="F115" s="216">
        <v>18</v>
      </c>
      <c r="G115" s="209">
        <v>17.28</v>
      </c>
      <c r="H115" s="210">
        <v>16.56</v>
      </c>
      <c r="I115" s="98"/>
      <c r="J115" s="99"/>
      <c r="K115" s="100"/>
      <c r="L115" s="293">
        <v>15.84</v>
      </c>
      <c r="N115" s="1" t="s">
        <v>17</v>
      </c>
    </row>
    <row r="116" spans="1:9" ht="18.75" customHeight="1" thickBot="1">
      <c r="A116" s="70"/>
      <c r="B116" s="71" t="s">
        <v>144</v>
      </c>
      <c r="C116" s="72"/>
      <c r="D116" s="73"/>
      <c r="E116" s="70"/>
      <c r="F116" s="30"/>
      <c r="G116" s="169"/>
      <c r="H116" s="74"/>
      <c r="I116" s="75"/>
    </row>
    <row r="117" spans="1:8" ht="12.75" customHeight="1" thickBot="1">
      <c r="A117" s="84" t="s">
        <v>119</v>
      </c>
      <c r="C117" s="332" t="s">
        <v>140</v>
      </c>
      <c r="D117" s="333" t="s">
        <v>141</v>
      </c>
      <c r="G117" s="169"/>
      <c r="H117" s="300"/>
    </row>
    <row r="118" spans="1:14" ht="11.25" customHeight="1">
      <c r="A118" s="301"/>
      <c r="B118" s="271" t="s">
        <v>120</v>
      </c>
      <c r="C118" s="331"/>
      <c r="D118" s="331"/>
      <c r="E118" s="125"/>
      <c r="F118" s="268">
        <v>36</v>
      </c>
      <c r="G118" s="268">
        <v>36</v>
      </c>
      <c r="H118" s="192">
        <v>36</v>
      </c>
      <c r="I118" s="92">
        <f>H118/I10</f>
        <v>0.012761432116270826</v>
      </c>
      <c r="J118" s="93" t="s">
        <v>21</v>
      </c>
      <c r="K118" s="94"/>
      <c r="L118" s="177">
        <v>36</v>
      </c>
      <c r="N118" s="1" t="s">
        <v>17</v>
      </c>
    </row>
    <row r="119" spans="1:14" ht="11.25" customHeight="1">
      <c r="A119" s="302"/>
      <c r="B119" s="280" t="s">
        <v>45</v>
      </c>
      <c r="C119" s="76"/>
      <c r="D119" s="76"/>
      <c r="E119" s="76"/>
      <c r="F119" s="277">
        <v>32.4</v>
      </c>
      <c r="G119" s="277">
        <v>32.4</v>
      </c>
      <c r="H119" s="199">
        <v>32.4</v>
      </c>
      <c r="I119" s="36" t="e">
        <f>H119/I11</f>
        <v>#DIV/0!</v>
      </c>
      <c r="J119" s="90" t="s">
        <v>21</v>
      </c>
      <c r="K119" s="91"/>
      <c r="L119" s="178">
        <v>32.4</v>
      </c>
      <c r="N119" s="1" t="s">
        <v>17</v>
      </c>
    </row>
    <row r="120" spans="1:14" ht="12.75">
      <c r="A120" s="298" t="s">
        <v>138</v>
      </c>
      <c r="B120" s="77" t="s">
        <v>121</v>
      </c>
      <c r="C120" s="76"/>
      <c r="D120" s="76">
        <v>70.3</v>
      </c>
      <c r="E120" s="76">
        <v>30</v>
      </c>
      <c r="F120" s="277">
        <v>9</v>
      </c>
      <c r="G120" s="277">
        <v>9</v>
      </c>
      <c r="H120" s="277">
        <v>9</v>
      </c>
      <c r="I120" s="36" t="e">
        <f>H120/I6</f>
        <v>#DIV/0!</v>
      </c>
      <c r="J120" s="90" t="s">
        <v>16</v>
      </c>
      <c r="K120" s="91"/>
      <c r="L120" s="329">
        <v>9</v>
      </c>
      <c r="N120" s="1" t="s">
        <v>17</v>
      </c>
    </row>
    <row r="121" spans="1:12" ht="11.25" customHeight="1" hidden="1">
      <c r="A121" s="302" t="s">
        <v>142</v>
      </c>
      <c r="B121" s="280" t="s">
        <v>143</v>
      </c>
      <c r="C121" s="76">
        <v>90.2</v>
      </c>
      <c r="D121" s="76">
        <v>70.5</v>
      </c>
      <c r="E121" s="76">
        <v>30</v>
      </c>
      <c r="F121" s="277">
        <v>6</v>
      </c>
      <c r="G121" s="277">
        <v>6</v>
      </c>
      <c r="H121" s="277">
        <v>6</v>
      </c>
      <c r="I121" s="36" t="e">
        <f>H121/I8</f>
        <v>#DIV/0!</v>
      </c>
      <c r="J121" s="90" t="s">
        <v>16</v>
      </c>
      <c r="K121" s="91"/>
      <c r="L121" s="329">
        <v>6</v>
      </c>
    </row>
    <row r="122" spans="1:14" ht="12.75" hidden="1">
      <c r="A122" s="298" t="s">
        <v>137</v>
      </c>
      <c r="B122" s="77" t="s">
        <v>136</v>
      </c>
      <c r="C122" s="325">
        <v>75</v>
      </c>
      <c r="D122" s="76">
        <v>70.3</v>
      </c>
      <c r="E122" s="76">
        <v>30</v>
      </c>
      <c r="F122" s="277">
        <v>6.7</v>
      </c>
      <c r="G122" s="277">
        <v>6.7</v>
      </c>
      <c r="H122" s="277">
        <v>6.7</v>
      </c>
      <c r="I122" s="36" t="e">
        <f>H122/I8</f>
        <v>#DIV/0!</v>
      </c>
      <c r="J122" s="90" t="s">
        <v>16</v>
      </c>
      <c r="K122" s="91"/>
      <c r="L122" s="329">
        <v>6.7</v>
      </c>
      <c r="N122" s="1" t="s">
        <v>17</v>
      </c>
    </row>
    <row r="123" spans="1:14" ht="11.25" customHeight="1">
      <c r="A123" s="302" t="s">
        <v>135</v>
      </c>
      <c r="B123" s="280" t="s">
        <v>155</v>
      </c>
      <c r="C123" s="76"/>
      <c r="D123" s="76">
        <v>70.3</v>
      </c>
      <c r="E123" s="76">
        <v>30</v>
      </c>
      <c r="F123" s="277">
        <v>12</v>
      </c>
      <c r="G123" s="277">
        <v>12</v>
      </c>
      <c r="H123" s="277">
        <v>12</v>
      </c>
      <c r="I123" s="36" t="e">
        <f>H123/I9</f>
        <v>#VALUE!</v>
      </c>
      <c r="J123" s="90" t="s">
        <v>16</v>
      </c>
      <c r="K123" s="91"/>
      <c r="L123" s="329">
        <v>10</v>
      </c>
      <c r="N123" s="1" t="s">
        <v>17</v>
      </c>
    </row>
    <row r="124" spans="1:12" ht="12.75">
      <c r="A124" s="380" t="s">
        <v>153</v>
      </c>
      <c r="B124" s="77" t="s">
        <v>151</v>
      </c>
      <c r="C124" s="325"/>
      <c r="D124" s="76">
        <v>70.3</v>
      </c>
      <c r="E124" s="76">
        <v>25</v>
      </c>
      <c r="F124" s="277">
        <v>16</v>
      </c>
      <c r="G124" s="277">
        <v>16</v>
      </c>
      <c r="H124" s="277">
        <v>16</v>
      </c>
      <c r="I124" s="36">
        <f>H124/I10</f>
        <v>0.005671747607231478</v>
      </c>
      <c r="J124" s="90" t="s">
        <v>16</v>
      </c>
      <c r="K124" s="91"/>
      <c r="L124" s="329">
        <v>14</v>
      </c>
    </row>
    <row r="125" spans="1:12" ht="12.75">
      <c r="A125" s="380" t="s">
        <v>153</v>
      </c>
      <c r="B125" s="77" t="s">
        <v>152</v>
      </c>
      <c r="C125" s="325"/>
      <c r="D125" s="76">
        <v>70.3</v>
      </c>
      <c r="E125" s="76">
        <v>25</v>
      </c>
      <c r="F125" s="277">
        <v>16</v>
      </c>
      <c r="G125" s="277">
        <v>16</v>
      </c>
      <c r="H125" s="277">
        <v>16</v>
      </c>
      <c r="I125" s="36">
        <f>H125/I10</f>
        <v>0.005671747607231478</v>
      </c>
      <c r="J125" s="90" t="s">
        <v>16</v>
      </c>
      <c r="K125" s="91"/>
      <c r="L125" s="329">
        <v>14</v>
      </c>
    </row>
    <row r="126" spans="1:12" s="79" customFormat="1" ht="12.75" hidden="1">
      <c r="A126" s="330">
        <v>2119</v>
      </c>
      <c r="B126" s="326" t="s">
        <v>46</v>
      </c>
      <c r="C126" s="69" t="s">
        <v>47</v>
      </c>
      <c r="D126" s="77"/>
      <c r="E126" s="69">
        <v>30</v>
      </c>
      <c r="F126" s="326"/>
      <c r="G126" s="327">
        <v>37500</v>
      </c>
      <c r="H126" s="35">
        <f>G126+G126*20%</f>
        <v>45000</v>
      </c>
      <c r="I126" s="36">
        <f>H126/I10</f>
        <v>15.951790145338533</v>
      </c>
      <c r="J126" s="124" t="s">
        <v>16</v>
      </c>
      <c r="K126" s="328"/>
      <c r="L126" s="96">
        <f>H126/100</f>
        <v>450</v>
      </c>
    </row>
    <row r="127" spans="1:12" ht="12.75">
      <c r="A127" s="380" t="s">
        <v>153</v>
      </c>
      <c r="B127" s="77" t="s">
        <v>154</v>
      </c>
      <c r="C127" s="325"/>
      <c r="D127" s="76">
        <v>70.3</v>
      </c>
      <c r="E127" s="76">
        <v>20</v>
      </c>
      <c r="F127" s="277">
        <v>14</v>
      </c>
      <c r="G127" s="277">
        <v>14</v>
      </c>
      <c r="H127" s="277">
        <v>14</v>
      </c>
      <c r="I127" s="36">
        <f>H127/I12</f>
        <v>2530.0448430493275</v>
      </c>
      <c r="J127" s="90" t="s">
        <v>16</v>
      </c>
      <c r="K127" s="91"/>
      <c r="L127" s="329">
        <v>14</v>
      </c>
    </row>
    <row r="128" spans="1:12" s="79" customFormat="1" ht="12" customHeight="1">
      <c r="A128" s="81"/>
      <c r="G128" s="170"/>
      <c r="I128" s="81"/>
      <c r="J128" s="80"/>
      <c r="K128" s="78"/>
      <c r="L128" s="82"/>
    </row>
    <row r="129" spans="1:12" s="79" customFormat="1" ht="13.5" customHeight="1">
      <c r="A129" s="81"/>
      <c r="B129" s="83"/>
      <c r="G129" s="170"/>
      <c r="I129" s="81"/>
      <c r="J129" s="80"/>
      <c r="K129" s="78"/>
      <c r="L129" s="82"/>
    </row>
    <row r="130" spans="1:12" s="79" customFormat="1" ht="12.75" customHeight="1">
      <c r="A130" s="81"/>
      <c r="G130" s="170"/>
      <c r="I130" s="81"/>
      <c r="J130" s="80"/>
      <c r="K130" s="78"/>
      <c r="L130" s="82"/>
    </row>
    <row r="131" spans="1:12" s="79" customFormat="1" ht="12.75" hidden="1">
      <c r="A131" s="149"/>
      <c r="B131" s="150" t="s">
        <v>48</v>
      </c>
      <c r="C131" s="151"/>
      <c r="D131" s="151"/>
      <c r="E131" s="151"/>
      <c r="F131" s="151"/>
      <c r="G131" s="173">
        <v>472582</v>
      </c>
      <c r="H131" s="148">
        <f aca="true" t="shared" si="1" ref="H131:H136">G131+G131*20%</f>
        <v>567098.4</v>
      </c>
      <c r="I131" s="152">
        <f>H131/I10</f>
        <v>201.02743707905</v>
      </c>
      <c r="J131" s="153"/>
      <c r="K131" s="154"/>
      <c r="L131" s="155"/>
    </row>
    <row r="132" spans="1:12" s="79" customFormat="1" ht="12.75" hidden="1">
      <c r="A132" s="130"/>
      <c r="B132" s="102" t="s">
        <v>49</v>
      </c>
      <c r="C132" s="86"/>
      <c r="D132" s="86"/>
      <c r="E132" s="86"/>
      <c r="F132" s="86"/>
      <c r="G132" s="171">
        <v>363737</v>
      </c>
      <c r="H132" s="35">
        <f t="shared" si="1"/>
        <v>436484.4</v>
      </c>
      <c r="I132" s="85"/>
      <c r="J132" s="124"/>
      <c r="K132" s="128"/>
      <c r="L132" s="129"/>
    </row>
    <row r="133" spans="1:12" s="79" customFormat="1" ht="12.75" hidden="1">
      <c r="A133" s="130"/>
      <c r="B133" s="102" t="s">
        <v>50</v>
      </c>
      <c r="C133" s="86"/>
      <c r="D133" s="86"/>
      <c r="E133" s="86"/>
      <c r="F133" s="86"/>
      <c r="G133" s="171">
        <v>413209</v>
      </c>
      <c r="H133" s="35">
        <f t="shared" si="1"/>
        <v>495850.8</v>
      </c>
      <c r="I133" s="85">
        <f>H133/I13</f>
        <v>31305.561675842622</v>
      </c>
      <c r="J133" s="124"/>
      <c r="K133" s="128"/>
      <c r="L133" s="129"/>
    </row>
    <row r="134" spans="1:12" s="79" customFormat="1" ht="12.75" hidden="1">
      <c r="A134" s="130"/>
      <c r="B134" s="102" t="s">
        <v>51</v>
      </c>
      <c r="C134" s="86"/>
      <c r="D134" s="86"/>
      <c r="E134" s="86"/>
      <c r="F134" s="86"/>
      <c r="G134" s="171">
        <v>323392</v>
      </c>
      <c r="H134" s="35">
        <f t="shared" si="1"/>
        <v>388070.4</v>
      </c>
      <c r="I134" s="85"/>
      <c r="J134" s="124"/>
      <c r="K134" s="128"/>
      <c r="L134" s="129"/>
    </row>
    <row r="135" spans="1:12" s="79" customFormat="1" ht="12.75" hidden="1">
      <c r="A135" s="130"/>
      <c r="B135" s="102" t="s">
        <v>52</v>
      </c>
      <c r="C135" s="86"/>
      <c r="D135" s="86"/>
      <c r="E135" s="86"/>
      <c r="F135" s="86"/>
      <c r="G135" s="171">
        <v>323133</v>
      </c>
      <c r="H135" s="35">
        <f t="shared" si="1"/>
        <v>387759.6</v>
      </c>
      <c r="I135" s="85">
        <f>H135/I17</f>
        <v>13179.091083898391</v>
      </c>
      <c r="J135" s="124"/>
      <c r="K135" s="128"/>
      <c r="L135" s="129"/>
    </row>
    <row r="136" spans="1:12" s="79" customFormat="1" ht="13.5" hidden="1" thickBot="1">
      <c r="A136" s="131"/>
      <c r="B136" s="87" t="s">
        <v>53</v>
      </c>
      <c r="C136" s="87"/>
      <c r="D136" s="87"/>
      <c r="E136" s="87"/>
      <c r="F136" s="87"/>
      <c r="G136" s="172">
        <v>345584</v>
      </c>
      <c r="H136" s="97">
        <f t="shared" si="1"/>
        <v>414700.8</v>
      </c>
      <c r="I136" s="132">
        <f>H136/I10</f>
        <v>147.00489188231123</v>
      </c>
      <c r="J136" s="126"/>
      <c r="K136" s="127"/>
      <c r="L136" s="133"/>
    </row>
    <row r="137" spans="7:12" s="79" customFormat="1" ht="12.75">
      <c r="G137" s="170"/>
      <c r="I137" s="81"/>
      <c r="J137" s="80"/>
      <c r="K137" s="78"/>
      <c r="L137" s="82"/>
    </row>
    <row r="138" spans="2:12" s="79" customFormat="1" ht="15.75">
      <c r="B138" s="303" t="s">
        <v>123</v>
      </c>
      <c r="G138" s="170"/>
      <c r="I138" s="81"/>
      <c r="J138" s="80"/>
      <c r="K138" s="78"/>
      <c r="L138" s="82"/>
    </row>
    <row r="139" spans="2:12" s="79" customFormat="1" ht="15.75">
      <c r="B139" s="303" t="s">
        <v>122</v>
      </c>
      <c r="G139" s="170"/>
      <c r="I139" s="81"/>
      <c r="J139" s="80"/>
      <c r="K139" s="78"/>
      <c r="L139" s="82"/>
    </row>
    <row r="140" spans="2:12" s="79" customFormat="1" ht="15.75">
      <c r="B140" s="303" t="s">
        <v>134</v>
      </c>
      <c r="G140" s="170"/>
      <c r="I140" s="81"/>
      <c r="J140" s="80"/>
      <c r="K140" s="78"/>
      <c r="L140" s="82"/>
    </row>
    <row r="141" spans="2:12" s="79" customFormat="1" ht="15.75">
      <c r="B141" s="303" t="s">
        <v>147</v>
      </c>
      <c r="G141" s="170"/>
      <c r="I141" s="81"/>
      <c r="J141" s="80"/>
      <c r="K141" s="78"/>
      <c r="L141" s="82"/>
    </row>
    <row r="142" spans="2:12" s="306" customFormat="1" ht="78.75" customHeight="1" hidden="1">
      <c r="B142" s="307" t="s">
        <v>133</v>
      </c>
      <c r="G142" s="308"/>
      <c r="I142" s="309"/>
      <c r="J142" s="310"/>
      <c r="K142" s="311"/>
      <c r="L142" s="312"/>
    </row>
    <row r="143" spans="2:12" s="306" customFormat="1" ht="15.75" hidden="1">
      <c r="B143" s="313" t="s">
        <v>127</v>
      </c>
      <c r="G143" s="308"/>
      <c r="I143" s="309"/>
      <c r="J143" s="310"/>
      <c r="K143" s="311"/>
      <c r="L143" s="312"/>
    </row>
    <row r="144" spans="2:12" s="306" customFormat="1" ht="15.75" hidden="1">
      <c r="B144" s="313" t="s">
        <v>128</v>
      </c>
      <c r="G144" s="308"/>
      <c r="I144" s="309"/>
      <c r="J144" s="310"/>
      <c r="K144" s="311"/>
      <c r="L144" s="312"/>
    </row>
    <row r="145" spans="2:12" s="306" customFormat="1" ht="15.75" hidden="1">
      <c r="B145" s="313" t="s">
        <v>129</v>
      </c>
      <c r="G145" s="308"/>
      <c r="I145" s="309"/>
      <c r="J145" s="310"/>
      <c r="K145" s="311"/>
      <c r="L145" s="312"/>
    </row>
    <row r="146" spans="2:12" s="306" customFormat="1" ht="15.75" hidden="1">
      <c r="B146" s="313"/>
      <c r="G146" s="308"/>
      <c r="I146" s="309"/>
      <c r="J146" s="310"/>
      <c r="K146" s="311"/>
      <c r="L146" s="312"/>
    </row>
    <row r="147" spans="2:12" s="306" customFormat="1" ht="47.25" hidden="1">
      <c r="B147" s="314" t="s">
        <v>130</v>
      </c>
      <c r="G147" s="308"/>
      <c r="I147" s="309"/>
      <c r="J147" s="310"/>
      <c r="K147" s="311"/>
      <c r="L147" s="312"/>
    </row>
    <row r="148" spans="2:12" s="306" customFormat="1" ht="15.75" hidden="1">
      <c r="B148" s="313" t="s">
        <v>131</v>
      </c>
      <c r="G148" s="308"/>
      <c r="I148" s="309"/>
      <c r="J148" s="310"/>
      <c r="K148" s="311"/>
      <c r="L148" s="312"/>
    </row>
    <row r="149" spans="2:12" s="306" customFormat="1" ht="15.75" hidden="1">
      <c r="B149" s="313"/>
      <c r="G149" s="308"/>
      <c r="I149" s="309"/>
      <c r="J149" s="310"/>
      <c r="K149" s="311"/>
      <c r="L149" s="312"/>
    </row>
    <row r="150" spans="2:12" s="306" customFormat="1" ht="15.75" hidden="1">
      <c r="B150" s="313" t="s">
        <v>132</v>
      </c>
      <c r="G150" s="308"/>
      <c r="I150" s="309"/>
      <c r="J150" s="310"/>
      <c r="K150" s="311"/>
      <c r="L150" s="312"/>
    </row>
    <row r="151" ht="15.75">
      <c r="B151" s="305"/>
    </row>
    <row r="153" spans="7:8" ht="12.75">
      <c r="G153" s="381">
        <v>0.02</v>
      </c>
      <c r="H153" s="382">
        <v>0.06</v>
      </c>
    </row>
  </sheetData>
  <sheetProtection password="C6A1" sheet="1"/>
  <mergeCells count="3">
    <mergeCell ref="C2:F3"/>
    <mergeCell ref="C4:F4"/>
    <mergeCell ref="A95:B95"/>
  </mergeCells>
  <printOptions/>
  <pageMargins left="0.5905511811023623" right="0.3937007874015748" top="0.3937007874015748" bottom="0.3937007874015748" header="0" footer="0"/>
  <pageSetup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2022-09-13T09:58:00Z</cp:lastPrinted>
  <dcterms:created xsi:type="dcterms:W3CDTF">2013-09-12T14:52:45Z</dcterms:created>
  <dcterms:modified xsi:type="dcterms:W3CDTF">2023-12-19T08:29:17Z</dcterms:modified>
  <cp:category/>
  <cp:version/>
  <cp:contentType/>
  <cp:contentStatus/>
</cp:coreProperties>
</file>